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JFOSHARE\Tax Structure Commission\Meeting Documents\10-22-20\"/>
    </mc:Choice>
  </mc:AlternateContent>
  <xr:revisionPtr revIDLastSave="0" documentId="13_ncr:1_{2F70B601-A74E-43D0-ABA8-525F18F2AE0A}" xr6:coauthVersionLast="44" xr6:coauthVersionMax="45" xr10:uidLastSave="{00000000-0000-0000-0000-000000000000}"/>
  <bookViews>
    <workbookView xWindow="25080" yWindow="-120" windowWidth="29040" windowHeight="15840" xr2:uid="{3E336F58-B53B-4288-A916-37DD1AEEEBEF}"/>
  </bookViews>
  <sheets>
    <sheet name="Notes" sheetId="5" r:id="rId1"/>
    <sheet name="Full list" sheetId="3" r:id="rId2"/>
    <sheet name="No VT, &gt;1 neighbor" sheetId="2" r:id="rId3"/>
    <sheet name="Data" sheetId="1" r:id="rId4"/>
    <sheet name="Data2" sheetId="4"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4" i="4" l="1"/>
  <c r="CV330" i="4"/>
  <c r="DB311" i="4"/>
  <c r="DB312" i="4"/>
  <c r="DB313" i="4"/>
  <c r="DB314" i="4"/>
  <c r="DB315" i="4"/>
  <c r="DB316" i="4"/>
  <c r="DB317" i="4"/>
  <c r="DB318" i="4"/>
  <c r="DB319" i="4"/>
  <c r="DB320" i="4"/>
  <c r="DB321" i="4"/>
  <c r="DB322" i="4"/>
  <c r="DB323" i="4"/>
  <c r="DB324" i="4"/>
  <c r="DB325" i="4"/>
  <c r="DB326" i="4"/>
  <c r="DB327" i="4"/>
  <c r="DB328" i="4"/>
  <c r="CZ311" i="4"/>
  <c r="CZ312" i="4"/>
  <c r="CZ313" i="4"/>
  <c r="CZ314" i="4"/>
  <c r="CZ315" i="4"/>
  <c r="CZ316" i="4"/>
  <c r="CZ317" i="4"/>
  <c r="CZ318" i="4"/>
  <c r="CZ319" i="4"/>
  <c r="CZ320" i="4"/>
  <c r="CZ321" i="4"/>
  <c r="CZ322" i="4"/>
  <c r="CZ323" i="4"/>
  <c r="CZ324" i="4"/>
  <c r="CZ325" i="4"/>
  <c r="CZ326" i="4"/>
  <c r="CZ327" i="4"/>
  <c r="CZ328" i="4"/>
  <c r="CX311" i="4"/>
  <c r="CX312" i="4"/>
  <c r="CX313" i="4"/>
  <c r="CX314" i="4"/>
  <c r="CX315" i="4"/>
  <c r="CX316" i="4"/>
  <c r="CX317" i="4"/>
  <c r="CX318" i="4"/>
  <c r="CX319" i="4"/>
  <c r="CX320" i="4"/>
  <c r="CX321" i="4"/>
  <c r="CX322" i="4"/>
  <c r="CX323" i="4"/>
  <c r="CX324" i="4"/>
  <c r="CX325" i="4"/>
  <c r="CX326" i="4"/>
  <c r="CX327" i="4"/>
  <c r="CX328" i="4"/>
  <c r="CV311" i="4"/>
  <c r="CV312" i="4"/>
  <c r="CV313" i="4"/>
  <c r="CV314" i="4"/>
  <c r="CV315" i="4"/>
  <c r="CV316" i="4"/>
  <c r="CV317" i="4"/>
  <c r="CV318" i="4"/>
  <c r="CV319" i="4"/>
  <c r="CV320" i="4"/>
  <c r="CV321" i="4"/>
  <c r="CV322" i="4"/>
  <c r="CV323" i="4"/>
  <c r="CV324" i="4"/>
  <c r="CV325" i="4"/>
  <c r="CV326" i="4"/>
  <c r="CV327" i="4"/>
  <c r="CV328" i="4"/>
  <c r="CT311" i="4"/>
  <c r="CT312" i="4"/>
  <c r="CT313" i="4"/>
  <c r="CT314" i="4"/>
  <c r="CT315" i="4"/>
  <c r="CT316" i="4"/>
  <c r="CT317" i="4"/>
  <c r="CT318" i="4"/>
  <c r="CT319" i="4"/>
  <c r="CT320" i="4"/>
  <c r="CT321" i="4"/>
  <c r="CT322" i="4"/>
  <c r="CT323" i="4"/>
  <c r="CT324" i="4"/>
  <c r="CT325" i="4"/>
  <c r="CT326" i="4"/>
  <c r="CT327" i="4"/>
  <c r="CT328" i="4"/>
  <c r="CR311" i="4"/>
  <c r="CR312" i="4"/>
  <c r="CR313" i="4"/>
  <c r="CR314" i="4"/>
  <c r="CR315" i="4"/>
  <c r="CR316" i="4"/>
  <c r="CR317" i="4"/>
  <c r="CR318" i="4"/>
  <c r="CR319" i="4"/>
  <c r="CR320" i="4"/>
  <c r="CR321" i="4"/>
  <c r="CR322" i="4"/>
  <c r="CR323" i="4"/>
  <c r="CR324" i="4"/>
  <c r="CR325" i="4"/>
  <c r="CR326" i="4"/>
  <c r="CR327" i="4"/>
  <c r="CR328" i="4"/>
  <c r="CP311" i="4"/>
  <c r="CP312" i="4"/>
  <c r="CP313" i="4"/>
  <c r="CP314" i="4"/>
  <c r="CP315" i="4"/>
  <c r="CP316" i="4"/>
  <c r="CP317" i="4"/>
  <c r="CP318" i="4"/>
  <c r="CP319" i="4"/>
  <c r="CP320" i="4"/>
  <c r="CP321" i="4"/>
  <c r="CP322" i="4"/>
  <c r="CP323" i="4"/>
  <c r="CP324" i="4"/>
  <c r="CP325" i="4"/>
  <c r="CP326" i="4"/>
  <c r="CP327" i="4"/>
  <c r="CP328" i="4"/>
  <c r="CN311" i="4"/>
  <c r="CN312" i="4"/>
  <c r="CN313" i="4"/>
  <c r="CN314" i="4"/>
  <c r="CN315" i="4"/>
  <c r="CN316" i="4"/>
  <c r="CN317" i="4"/>
  <c r="CN318" i="4"/>
  <c r="CN319" i="4"/>
  <c r="CN320" i="4"/>
  <c r="CN321" i="4"/>
  <c r="CN322" i="4"/>
  <c r="CN323" i="4"/>
  <c r="CN324" i="4"/>
  <c r="CN325" i="4"/>
  <c r="CN326" i="4"/>
  <c r="CN327" i="4"/>
  <c r="CN328" i="4"/>
  <c r="CL311" i="4"/>
  <c r="CL312" i="4"/>
  <c r="CL313" i="4"/>
  <c r="CL314" i="4"/>
  <c r="CL315" i="4"/>
  <c r="CL316" i="4"/>
  <c r="CL317" i="4"/>
  <c r="CL318" i="4"/>
  <c r="CL319" i="4"/>
  <c r="CL320" i="4"/>
  <c r="CL321" i="4"/>
  <c r="CL322" i="4"/>
  <c r="CL323" i="4"/>
  <c r="CL324" i="4"/>
  <c r="CL325" i="4"/>
  <c r="CL326" i="4"/>
  <c r="CL327" i="4"/>
  <c r="CL328" i="4"/>
  <c r="CJ311" i="4"/>
  <c r="CJ312" i="4"/>
  <c r="CJ313" i="4"/>
  <c r="CJ314" i="4"/>
  <c r="CJ315" i="4"/>
  <c r="CJ316" i="4"/>
  <c r="CJ317" i="4"/>
  <c r="CJ318" i="4"/>
  <c r="CJ319" i="4"/>
  <c r="CJ320" i="4"/>
  <c r="CJ321" i="4"/>
  <c r="CJ322" i="4"/>
  <c r="CJ323" i="4"/>
  <c r="CJ324" i="4"/>
  <c r="CJ325" i="4"/>
  <c r="CJ326" i="4"/>
  <c r="CJ327" i="4"/>
  <c r="CJ328" i="4"/>
  <c r="CH311" i="4"/>
  <c r="CH312" i="4"/>
  <c r="CH313" i="4"/>
  <c r="CH314" i="4"/>
  <c r="CH315" i="4"/>
  <c r="CH316" i="4"/>
  <c r="CH317" i="4"/>
  <c r="CH318" i="4"/>
  <c r="CH319" i="4"/>
  <c r="CH320" i="4"/>
  <c r="CH321" i="4"/>
  <c r="CH322" i="4"/>
  <c r="CH323" i="4"/>
  <c r="CH324" i="4"/>
  <c r="CH325" i="4"/>
  <c r="CH326" i="4"/>
  <c r="CH327" i="4"/>
  <c r="CH328" i="4"/>
  <c r="CF311" i="4"/>
  <c r="CF312" i="4"/>
  <c r="CF313" i="4"/>
  <c r="CF314" i="4"/>
  <c r="CF315" i="4"/>
  <c r="CF316" i="4"/>
  <c r="CF317" i="4"/>
  <c r="CF318" i="4"/>
  <c r="CF319" i="4"/>
  <c r="CF320" i="4"/>
  <c r="CF321" i="4"/>
  <c r="CF322" i="4"/>
  <c r="CF323" i="4"/>
  <c r="CF324" i="4"/>
  <c r="CF325" i="4"/>
  <c r="CF326" i="4"/>
  <c r="CF327" i="4"/>
  <c r="CF328" i="4"/>
  <c r="CD311" i="4"/>
  <c r="CD312" i="4"/>
  <c r="CD313" i="4"/>
  <c r="CD314" i="4"/>
  <c r="CD315" i="4"/>
  <c r="CD316" i="4"/>
  <c r="CD317" i="4"/>
  <c r="CD318" i="4"/>
  <c r="CD319" i="4"/>
  <c r="CD320" i="4"/>
  <c r="CD321" i="4"/>
  <c r="CD322" i="4"/>
  <c r="CD323" i="4"/>
  <c r="CD324" i="4"/>
  <c r="CD325" i="4"/>
  <c r="CD326" i="4"/>
  <c r="CD327" i="4"/>
  <c r="CD328" i="4"/>
  <c r="CB311" i="4"/>
  <c r="CB312" i="4"/>
  <c r="CB313" i="4"/>
  <c r="CB314" i="4"/>
  <c r="CB315" i="4"/>
  <c r="CB316" i="4"/>
  <c r="CB317" i="4"/>
  <c r="CB318" i="4"/>
  <c r="CB319" i="4"/>
  <c r="CB320" i="4"/>
  <c r="CB321" i="4"/>
  <c r="CB322" i="4"/>
  <c r="CB323" i="4"/>
  <c r="CB324" i="4"/>
  <c r="CB325" i="4"/>
  <c r="CB326" i="4"/>
  <c r="CB327" i="4"/>
  <c r="CB328" i="4"/>
  <c r="BZ311" i="4"/>
  <c r="BZ312" i="4"/>
  <c r="BZ313" i="4"/>
  <c r="BZ314" i="4"/>
  <c r="BZ315" i="4"/>
  <c r="BZ316" i="4"/>
  <c r="BZ317" i="4"/>
  <c r="BZ318" i="4"/>
  <c r="BZ319" i="4"/>
  <c r="BZ320" i="4"/>
  <c r="BZ321" i="4"/>
  <c r="BZ322" i="4"/>
  <c r="BZ323" i="4"/>
  <c r="BZ324" i="4"/>
  <c r="BZ325" i="4"/>
  <c r="BZ326" i="4"/>
  <c r="BZ327" i="4"/>
  <c r="BZ328" i="4"/>
  <c r="BX311" i="4"/>
  <c r="BX312" i="4"/>
  <c r="BX313" i="4"/>
  <c r="BX314" i="4"/>
  <c r="BX315" i="4"/>
  <c r="BX316" i="4"/>
  <c r="BX317" i="4"/>
  <c r="BX318" i="4"/>
  <c r="BX319" i="4"/>
  <c r="BX320" i="4"/>
  <c r="BX321" i="4"/>
  <c r="BX322" i="4"/>
  <c r="BX323" i="4"/>
  <c r="BX324" i="4"/>
  <c r="BX325" i="4"/>
  <c r="BX326" i="4"/>
  <c r="BX327" i="4"/>
  <c r="BX328" i="4"/>
  <c r="BV311" i="4"/>
  <c r="BV312" i="4"/>
  <c r="BV313" i="4"/>
  <c r="BV314" i="4"/>
  <c r="BV315" i="4"/>
  <c r="BV316" i="4"/>
  <c r="BV317" i="4"/>
  <c r="BV318" i="4"/>
  <c r="BV319" i="4"/>
  <c r="BV320" i="4"/>
  <c r="BV321" i="4"/>
  <c r="BV322" i="4"/>
  <c r="BV323" i="4"/>
  <c r="BV324" i="4"/>
  <c r="BV325" i="4"/>
  <c r="BV326" i="4"/>
  <c r="BV327" i="4"/>
  <c r="BV328" i="4"/>
  <c r="BT311" i="4"/>
  <c r="BT312" i="4"/>
  <c r="BT313" i="4"/>
  <c r="BT314" i="4"/>
  <c r="BT315" i="4"/>
  <c r="BT316" i="4"/>
  <c r="BT317" i="4"/>
  <c r="BT318" i="4"/>
  <c r="BT319" i="4"/>
  <c r="BT320" i="4"/>
  <c r="BT321" i="4"/>
  <c r="BT322" i="4"/>
  <c r="BT323" i="4"/>
  <c r="BT324" i="4"/>
  <c r="BT325" i="4"/>
  <c r="BT326" i="4"/>
  <c r="BT327" i="4"/>
  <c r="BT328" i="4"/>
  <c r="BR311" i="4"/>
  <c r="BR312" i="4"/>
  <c r="BR313" i="4"/>
  <c r="BR314" i="4"/>
  <c r="BR315" i="4"/>
  <c r="BR316" i="4"/>
  <c r="BR317" i="4"/>
  <c r="BR318" i="4"/>
  <c r="BR319" i="4"/>
  <c r="BR320" i="4"/>
  <c r="BR321" i="4"/>
  <c r="BR322" i="4"/>
  <c r="BR323" i="4"/>
  <c r="BR324" i="4"/>
  <c r="BR325" i="4"/>
  <c r="BR326" i="4"/>
  <c r="BR327" i="4"/>
  <c r="BR328" i="4"/>
  <c r="BP311" i="4"/>
  <c r="BP312" i="4"/>
  <c r="BP313" i="4"/>
  <c r="BP314" i="4"/>
  <c r="BP315" i="4"/>
  <c r="BP316" i="4"/>
  <c r="BP317" i="4"/>
  <c r="BP318" i="4"/>
  <c r="BP319" i="4"/>
  <c r="BP320" i="4"/>
  <c r="BP321" i="4"/>
  <c r="BP322" i="4"/>
  <c r="BP323" i="4"/>
  <c r="BP324" i="4"/>
  <c r="BP325" i="4"/>
  <c r="BP326" i="4"/>
  <c r="BP327" i="4"/>
  <c r="BP328" i="4"/>
  <c r="BN311" i="4"/>
  <c r="BN312" i="4"/>
  <c r="BN313" i="4"/>
  <c r="BN314" i="4"/>
  <c r="BN315" i="4"/>
  <c r="BN316" i="4"/>
  <c r="BN317" i="4"/>
  <c r="BN318" i="4"/>
  <c r="BN319" i="4"/>
  <c r="BN320" i="4"/>
  <c r="BN321" i="4"/>
  <c r="BN322" i="4"/>
  <c r="BN323" i="4"/>
  <c r="BN324" i="4"/>
  <c r="BN325" i="4"/>
  <c r="BN326" i="4"/>
  <c r="BN327" i="4"/>
  <c r="BN328" i="4"/>
  <c r="BL311" i="4"/>
  <c r="BL312" i="4"/>
  <c r="BL313" i="4"/>
  <c r="BL314" i="4"/>
  <c r="BL315" i="4"/>
  <c r="BL316" i="4"/>
  <c r="BL317" i="4"/>
  <c r="BL318" i="4"/>
  <c r="BL319" i="4"/>
  <c r="BL320" i="4"/>
  <c r="BL321" i="4"/>
  <c r="BL322" i="4"/>
  <c r="BL323" i="4"/>
  <c r="BL324" i="4"/>
  <c r="BL325" i="4"/>
  <c r="BL326" i="4"/>
  <c r="BL327" i="4"/>
  <c r="BL328" i="4"/>
  <c r="BJ311" i="4"/>
  <c r="BJ312" i="4"/>
  <c r="BJ313" i="4"/>
  <c r="BJ314" i="4"/>
  <c r="BJ315" i="4"/>
  <c r="BJ316" i="4"/>
  <c r="BJ317" i="4"/>
  <c r="BJ318" i="4"/>
  <c r="BJ319" i="4"/>
  <c r="BJ320" i="4"/>
  <c r="BJ321" i="4"/>
  <c r="BJ322" i="4"/>
  <c r="BJ323" i="4"/>
  <c r="BJ324" i="4"/>
  <c r="BJ325" i="4"/>
  <c r="BJ326" i="4"/>
  <c r="BJ328" i="4"/>
  <c r="BH311" i="4"/>
  <c r="BH312" i="4"/>
  <c r="BH313" i="4"/>
  <c r="BH314" i="4"/>
  <c r="BH315" i="4"/>
  <c r="BH316" i="4"/>
  <c r="BH317" i="4"/>
  <c r="BH318" i="4"/>
  <c r="BH319" i="4"/>
  <c r="BH320" i="4"/>
  <c r="BH321" i="4"/>
  <c r="BH322" i="4"/>
  <c r="BH323" i="4"/>
  <c r="BH324" i="4"/>
  <c r="BH325" i="4"/>
  <c r="BH326" i="4"/>
  <c r="BH327" i="4"/>
  <c r="BH328" i="4"/>
  <c r="BF311" i="4"/>
  <c r="BF312" i="4"/>
  <c r="BF313" i="4"/>
  <c r="BF314" i="4"/>
  <c r="BF315" i="4"/>
  <c r="BF316" i="4"/>
  <c r="BF317" i="4"/>
  <c r="BF318" i="4"/>
  <c r="BF78" i="4"/>
  <c r="BF319" i="4"/>
  <c r="BF320" i="4"/>
  <c r="BF321" i="4"/>
  <c r="BF322" i="4"/>
  <c r="BF323" i="4"/>
  <c r="BF324" i="4"/>
  <c r="BF325" i="4"/>
  <c r="BF326" i="4"/>
  <c r="BF327" i="4"/>
  <c r="BF328" i="4"/>
  <c r="BD311" i="4"/>
  <c r="BD312" i="4"/>
  <c r="BD313" i="4"/>
  <c r="BD314" i="4"/>
  <c r="BD315" i="4"/>
  <c r="BD316" i="4"/>
  <c r="BD317" i="4"/>
  <c r="BD318" i="4"/>
  <c r="BD319" i="4"/>
  <c r="BD320" i="4"/>
  <c r="BD321" i="4"/>
  <c r="BD322" i="4"/>
  <c r="BD323" i="4"/>
  <c r="BD324" i="4"/>
  <c r="BD325" i="4"/>
  <c r="BD326" i="4"/>
  <c r="BD327" i="4"/>
  <c r="BD328" i="4"/>
  <c r="BB311" i="4"/>
  <c r="BB312" i="4"/>
  <c r="BB313" i="4"/>
  <c r="BB314" i="4"/>
  <c r="BB315" i="4"/>
  <c r="BB316" i="4"/>
  <c r="BB317" i="4"/>
  <c r="BB318" i="4"/>
  <c r="BB319" i="4"/>
  <c r="BB320" i="4"/>
  <c r="BB321" i="4"/>
  <c r="BB322" i="4"/>
  <c r="BB323" i="4"/>
  <c r="BB324" i="4"/>
  <c r="BB325" i="4"/>
  <c r="BB326" i="4"/>
  <c r="BB327" i="4"/>
  <c r="BB328" i="4"/>
  <c r="AZ311" i="4"/>
  <c r="AZ312" i="4"/>
  <c r="AZ313" i="4"/>
  <c r="AZ314" i="4"/>
  <c r="AZ315" i="4"/>
  <c r="AZ316" i="4"/>
  <c r="AZ317" i="4"/>
  <c r="AZ318" i="4"/>
  <c r="AZ319" i="4"/>
  <c r="AZ320" i="4"/>
  <c r="AZ321" i="4"/>
  <c r="AZ322" i="4"/>
  <c r="AZ323" i="4"/>
  <c r="AZ324" i="4"/>
  <c r="AZ325" i="4"/>
  <c r="AZ326" i="4"/>
  <c r="AZ327" i="4"/>
  <c r="AZ328" i="4"/>
  <c r="AX311" i="4"/>
  <c r="AX312" i="4"/>
  <c r="AX313" i="4"/>
  <c r="AX314" i="4"/>
  <c r="AX315" i="4"/>
  <c r="AX316" i="4"/>
  <c r="AX317" i="4"/>
  <c r="AX318" i="4"/>
  <c r="AX319" i="4"/>
  <c r="AX320" i="4"/>
  <c r="AX321" i="4"/>
  <c r="AX322" i="4"/>
  <c r="AX323" i="4"/>
  <c r="AX324" i="4"/>
  <c r="AX325" i="4"/>
  <c r="AX326" i="4"/>
  <c r="AX327" i="4"/>
  <c r="AX328" i="4"/>
  <c r="AV311" i="4"/>
  <c r="AV312" i="4"/>
  <c r="AV313" i="4"/>
  <c r="AV314" i="4"/>
  <c r="AV315" i="4"/>
  <c r="AV316" i="4"/>
  <c r="AV317" i="4"/>
  <c r="AV318" i="4"/>
  <c r="AV319" i="4"/>
  <c r="AV320" i="4"/>
  <c r="AV321" i="4"/>
  <c r="AV322" i="4"/>
  <c r="AV323" i="4"/>
  <c r="AV324" i="4"/>
  <c r="AV325" i="4"/>
  <c r="AV326" i="4"/>
  <c r="AV327" i="4"/>
  <c r="AV328" i="4"/>
  <c r="AT311" i="4"/>
  <c r="AT312" i="4"/>
  <c r="AT313" i="4"/>
  <c r="AT314" i="4"/>
  <c r="AT315" i="4"/>
  <c r="AT316" i="4"/>
  <c r="AT317" i="4"/>
  <c r="AT318" i="4"/>
  <c r="AT319" i="4"/>
  <c r="AT320" i="4"/>
  <c r="AT321" i="4"/>
  <c r="AT322" i="4"/>
  <c r="AT323" i="4"/>
  <c r="AT324" i="4"/>
  <c r="AT325" i="4"/>
  <c r="AT326" i="4"/>
  <c r="AT327" i="4"/>
  <c r="AT328" i="4"/>
  <c r="AR311" i="4"/>
  <c r="AR312" i="4"/>
  <c r="AR313" i="4"/>
  <c r="AR314" i="4"/>
  <c r="AR315" i="4"/>
  <c r="AR316" i="4"/>
  <c r="AR317" i="4"/>
  <c r="AR318" i="4"/>
  <c r="AR319" i="4"/>
  <c r="AR320" i="4"/>
  <c r="AR321" i="4"/>
  <c r="AR322" i="4"/>
  <c r="AR323" i="4"/>
  <c r="AR324" i="4"/>
  <c r="AR325" i="4"/>
  <c r="AR326" i="4"/>
  <c r="AR327" i="4"/>
  <c r="AR328" i="4"/>
  <c r="AP311" i="4"/>
  <c r="AP312" i="4"/>
  <c r="AP313" i="4"/>
  <c r="AP314" i="4"/>
  <c r="AP315" i="4"/>
  <c r="AP316" i="4"/>
  <c r="AP317" i="4"/>
  <c r="AP318" i="4"/>
  <c r="AP319" i="4"/>
  <c r="AP320" i="4"/>
  <c r="AP321" i="4"/>
  <c r="AP322" i="4"/>
  <c r="AP323" i="4"/>
  <c r="AP324" i="4"/>
  <c r="AP325" i="4"/>
  <c r="AP326" i="4"/>
  <c r="AP327" i="4"/>
  <c r="AP328" i="4"/>
  <c r="AN311" i="4"/>
  <c r="AN312" i="4"/>
  <c r="AN313" i="4"/>
  <c r="AN314" i="4"/>
  <c r="AN315" i="4"/>
  <c r="AN316" i="4"/>
  <c r="AN317" i="4"/>
  <c r="AN318" i="4"/>
  <c r="AN319" i="4"/>
  <c r="AN320" i="4"/>
  <c r="AN321" i="4"/>
  <c r="AN322" i="4"/>
  <c r="AN323" i="4"/>
  <c r="AN324" i="4"/>
  <c r="AN325" i="4"/>
  <c r="AN326" i="4"/>
  <c r="AN327" i="4"/>
  <c r="AN328" i="4"/>
  <c r="AL311" i="4"/>
  <c r="AL312" i="4"/>
  <c r="AL313" i="4"/>
  <c r="AL314" i="4"/>
  <c r="AL315" i="4"/>
  <c r="AL316" i="4"/>
  <c r="AL317" i="4"/>
  <c r="AL318" i="4"/>
  <c r="AL319" i="4"/>
  <c r="AL320" i="4"/>
  <c r="AL321" i="4"/>
  <c r="AL322" i="4"/>
  <c r="AL323" i="4"/>
  <c r="AL324" i="4"/>
  <c r="AL325" i="4"/>
  <c r="AL326" i="4"/>
  <c r="AL327" i="4"/>
  <c r="AL328" i="4"/>
  <c r="AJ311" i="4"/>
  <c r="AJ312" i="4"/>
  <c r="AJ313" i="4"/>
  <c r="AJ314" i="4"/>
  <c r="AJ315" i="4"/>
  <c r="AJ316" i="4"/>
  <c r="AJ317" i="4"/>
  <c r="AJ318" i="4"/>
  <c r="AJ319" i="4"/>
  <c r="AJ320" i="4"/>
  <c r="AJ321" i="4"/>
  <c r="AJ322" i="4"/>
  <c r="AJ323" i="4"/>
  <c r="AJ324" i="4"/>
  <c r="AJ325" i="4"/>
  <c r="AJ326" i="4"/>
  <c r="AJ327" i="4"/>
  <c r="AJ328" i="4"/>
  <c r="AH311" i="4"/>
  <c r="AH312" i="4"/>
  <c r="AH313" i="4"/>
  <c r="AH314" i="4"/>
  <c r="AH315" i="4"/>
  <c r="AH316" i="4"/>
  <c r="AH317" i="4"/>
  <c r="AH318" i="4"/>
  <c r="AH319" i="4"/>
  <c r="AH320" i="4"/>
  <c r="AH321" i="4"/>
  <c r="AH322" i="4"/>
  <c r="AH323" i="4"/>
  <c r="AH324" i="4"/>
  <c r="AH325" i="4"/>
  <c r="AH326" i="4"/>
  <c r="AH327" i="4"/>
  <c r="AH328" i="4"/>
  <c r="AF311" i="4"/>
  <c r="AF312" i="4"/>
  <c r="AF313" i="4"/>
  <c r="AF314" i="4"/>
  <c r="AF315" i="4"/>
  <c r="AF316" i="4"/>
  <c r="AF317" i="4"/>
  <c r="AF318" i="4"/>
  <c r="AF319" i="4"/>
  <c r="AF320" i="4"/>
  <c r="AF321" i="4"/>
  <c r="AF322" i="4"/>
  <c r="AF323" i="4"/>
  <c r="AF324" i="4"/>
  <c r="AF325" i="4"/>
  <c r="AF326" i="4"/>
  <c r="AF327" i="4"/>
  <c r="AF328" i="4"/>
  <c r="AD311" i="4"/>
  <c r="AD312" i="4"/>
  <c r="AD313" i="4"/>
  <c r="AD314" i="4"/>
  <c r="AD315" i="4"/>
  <c r="AD316" i="4"/>
  <c r="AD317" i="4"/>
  <c r="AD318" i="4"/>
  <c r="AD319" i="4"/>
  <c r="AD320" i="4"/>
  <c r="AD321" i="4"/>
  <c r="AD322" i="4"/>
  <c r="AD323" i="4"/>
  <c r="AD324" i="4"/>
  <c r="AD325" i="4"/>
  <c r="AD326" i="4"/>
  <c r="AD327" i="4"/>
  <c r="AD328" i="4"/>
  <c r="AB311" i="4"/>
  <c r="AB312" i="4"/>
  <c r="AB313" i="4"/>
  <c r="AB314" i="4"/>
  <c r="AB315" i="4"/>
  <c r="AB316" i="4"/>
  <c r="AB317" i="4"/>
  <c r="AB318" i="4"/>
  <c r="AB319" i="4"/>
  <c r="AB320" i="4"/>
  <c r="AB321" i="4"/>
  <c r="AB322" i="4"/>
  <c r="AB323" i="4"/>
  <c r="AB324" i="4"/>
  <c r="AB325" i="4"/>
  <c r="AB326" i="4"/>
  <c r="AB327" i="4"/>
  <c r="AB328" i="4"/>
  <c r="Z311" i="4"/>
  <c r="Z312" i="4"/>
  <c r="Z313" i="4"/>
  <c r="Z314" i="4"/>
  <c r="Z315" i="4"/>
  <c r="Z316" i="4"/>
  <c r="Z317" i="4"/>
  <c r="Z318" i="4"/>
  <c r="Z319" i="4"/>
  <c r="Z320" i="4"/>
  <c r="Z321" i="4"/>
  <c r="Z322" i="4"/>
  <c r="Z323" i="4"/>
  <c r="Z324" i="4"/>
  <c r="Z325" i="4"/>
  <c r="Z326" i="4"/>
  <c r="Z327" i="4"/>
  <c r="Z328" i="4"/>
  <c r="X311" i="4"/>
  <c r="X312" i="4"/>
  <c r="X313" i="4"/>
  <c r="X314" i="4"/>
  <c r="X315" i="4"/>
  <c r="X316" i="4"/>
  <c r="X317" i="4"/>
  <c r="X318" i="4"/>
  <c r="X319" i="4"/>
  <c r="X320" i="4"/>
  <c r="X321" i="4"/>
  <c r="X322" i="4"/>
  <c r="X323" i="4"/>
  <c r="X324" i="4"/>
  <c r="X325" i="4"/>
  <c r="X326" i="4"/>
  <c r="X327" i="4"/>
  <c r="X328" i="4"/>
  <c r="V311" i="4"/>
  <c r="V312" i="4"/>
  <c r="V313" i="4"/>
  <c r="V314" i="4"/>
  <c r="V315" i="4"/>
  <c r="V316" i="4"/>
  <c r="V317" i="4"/>
  <c r="V318" i="4"/>
  <c r="V319" i="4"/>
  <c r="V320" i="4"/>
  <c r="V321" i="4"/>
  <c r="V322" i="4"/>
  <c r="V323" i="4"/>
  <c r="V324" i="4"/>
  <c r="V325" i="4"/>
  <c r="V326" i="4"/>
  <c r="V327" i="4"/>
  <c r="V328" i="4"/>
  <c r="T311" i="4"/>
  <c r="T312" i="4"/>
  <c r="T313" i="4"/>
  <c r="T314" i="4"/>
  <c r="T315" i="4"/>
  <c r="T316" i="4"/>
  <c r="T317" i="4"/>
  <c r="T318" i="4"/>
  <c r="T319" i="4"/>
  <c r="T320" i="4"/>
  <c r="T321" i="4"/>
  <c r="T322" i="4"/>
  <c r="T323" i="4"/>
  <c r="T324" i="4"/>
  <c r="T325" i="4"/>
  <c r="T326" i="4"/>
  <c r="T327" i="4"/>
  <c r="T328" i="4"/>
  <c r="R311" i="4"/>
  <c r="R312" i="4"/>
  <c r="R313" i="4"/>
  <c r="R314" i="4"/>
  <c r="R315" i="4"/>
  <c r="R316" i="4"/>
  <c r="R317" i="4"/>
  <c r="R318" i="4"/>
  <c r="R319" i="4"/>
  <c r="R320" i="4"/>
  <c r="R321" i="4"/>
  <c r="R322" i="4"/>
  <c r="R323" i="4"/>
  <c r="R324" i="4"/>
  <c r="R325" i="4"/>
  <c r="R326" i="4"/>
  <c r="R327" i="4"/>
  <c r="R328" i="4"/>
  <c r="P311" i="4"/>
  <c r="P312" i="4"/>
  <c r="P313" i="4"/>
  <c r="P314" i="4"/>
  <c r="P315" i="4"/>
  <c r="P316" i="4"/>
  <c r="P317" i="4"/>
  <c r="P318" i="4"/>
  <c r="P319" i="4"/>
  <c r="P320" i="4"/>
  <c r="P321" i="4"/>
  <c r="P322" i="4"/>
  <c r="P323" i="4"/>
  <c r="P324" i="4"/>
  <c r="P325" i="4"/>
  <c r="P326" i="4"/>
  <c r="P327" i="4"/>
  <c r="P328" i="4"/>
  <c r="N311" i="4"/>
  <c r="N312" i="4"/>
  <c r="N313" i="4"/>
  <c r="N314" i="4"/>
  <c r="N315" i="4"/>
  <c r="N316" i="4"/>
  <c r="N317" i="4"/>
  <c r="N318" i="4"/>
  <c r="N319" i="4"/>
  <c r="N320" i="4"/>
  <c r="N321" i="4"/>
  <c r="N322" i="4"/>
  <c r="N323" i="4"/>
  <c r="N324" i="4"/>
  <c r="N325" i="4"/>
  <c r="N326" i="4"/>
  <c r="N327" i="4"/>
  <c r="N328" i="4"/>
  <c r="L311" i="4"/>
  <c r="L312" i="4"/>
  <c r="L313" i="4"/>
  <c r="L314" i="4"/>
  <c r="L315" i="4"/>
  <c r="L316" i="4"/>
  <c r="L317" i="4"/>
  <c r="L318" i="4"/>
  <c r="L319" i="4"/>
  <c r="L320" i="4"/>
  <c r="L321" i="4"/>
  <c r="L322" i="4"/>
  <c r="L323" i="4"/>
  <c r="L324" i="4"/>
  <c r="L325" i="4"/>
  <c r="L326" i="4"/>
  <c r="L327" i="4"/>
  <c r="L328" i="4"/>
  <c r="J311" i="4"/>
  <c r="J312" i="4"/>
  <c r="J313" i="4"/>
  <c r="J314" i="4"/>
  <c r="J315" i="4"/>
  <c r="J316" i="4"/>
  <c r="J317" i="4"/>
  <c r="J318" i="4"/>
  <c r="J319" i="4"/>
  <c r="J320" i="4"/>
  <c r="J321" i="4"/>
  <c r="J322" i="4"/>
  <c r="J323" i="4"/>
  <c r="J324" i="4"/>
  <c r="J325" i="4"/>
  <c r="J326" i="4"/>
  <c r="J327" i="4"/>
  <c r="J328" i="4"/>
  <c r="H311" i="4"/>
  <c r="H312" i="4"/>
  <c r="H313" i="4"/>
  <c r="H314" i="4"/>
  <c r="H315" i="4"/>
  <c r="H316" i="4"/>
  <c r="H317" i="4"/>
  <c r="H318" i="4"/>
  <c r="H319" i="4"/>
  <c r="H320" i="4"/>
  <c r="H321" i="4"/>
  <c r="H322" i="4"/>
  <c r="H323" i="4"/>
  <c r="H324" i="4"/>
  <c r="H325" i="4"/>
  <c r="H326" i="4"/>
  <c r="H327" i="4"/>
  <c r="H328" i="4"/>
  <c r="F311" i="4"/>
  <c r="F312" i="4"/>
  <c r="F313" i="4"/>
  <c r="F314" i="4"/>
  <c r="F315" i="4"/>
  <c r="F316" i="4"/>
  <c r="F317" i="4"/>
  <c r="F318" i="4"/>
  <c r="F319" i="4"/>
  <c r="F320" i="4"/>
  <c r="F321" i="4"/>
  <c r="F322" i="4"/>
  <c r="F323" i="4"/>
  <c r="F324" i="4"/>
  <c r="F325" i="4"/>
  <c r="F326" i="4"/>
  <c r="F327" i="4"/>
  <c r="F328" i="4"/>
  <c r="C311" i="4"/>
  <c r="C312" i="4"/>
  <c r="C313" i="4"/>
  <c r="C314" i="4"/>
  <c r="C315" i="4"/>
  <c r="C316" i="4"/>
  <c r="C317" i="4"/>
  <c r="C318" i="4"/>
  <c r="C319" i="4"/>
  <c r="C320" i="4"/>
  <c r="C321" i="4"/>
  <c r="C322" i="4"/>
  <c r="C323" i="4"/>
  <c r="C324" i="4"/>
  <c r="C325" i="4"/>
  <c r="C326" i="4"/>
  <c r="C327" i="4"/>
  <c r="C328" i="4"/>
  <c r="DE297" i="4"/>
  <c r="DE296" i="4"/>
  <c r="DE295" i="4"/>
  <c r="DE294" i="4"/>
  <c r="DE293" i="4"/>
  <c r="V292" i="4"/>
  <c r="BX292" i="4"/>
  <c r="DE292" i="4"/>
  <c r="DE290" i="4"/>
  <c r="DE289" i="4"/>
  <c r="DE288" i="4"/>
  <c r="V287" i="4"/>
  <c r="BB287" i="4"/>
  <c r="DE287" i="4"/>
  <c r="DE281" i="4"/>
  <c r="DE280" i="4"/>
  <c r="DE279" i="4"/>
  <c r="DE278" i="4"/>
  <c r="DE277" i="4"/>
  <c r="DE276" i="4"/>
  <c r="DE275" i="4"/>
  <c r="DE274" i="4"/>
  <c r="DE273" i="4"/>
  <c r="DE272" i="4"/>
  <c r="DE271" i="4"/>
  <c r="DE270" i="4"/>
  <c r="DE269" i="4"/>
  <c r="DE268" i="4"/>
  <c r="DE267" i="4"/>
  <c r="DE266" i="4"/>
  <c r="DE265" i="4"/>
  <c r="DE263" i="4"/>
  <c r="DE262" i="4"/>
  <c r="DE261" i="4"/>
  <c r="DE259" i="4"/>
  <c r="DE258" i="4"/>
  <c r="DE257" i="4"/>
  <c r="DE256" i="4"/>
  <c r="DE255" i="4"/>
  <c r="DE253" i="4"/>
  <c r="DE252" i="4"/>
  <c r="DE251" i="4"/>
  <c r="DE249" i="4"/>
  <c r="DE248" i="4"/>
  <c r="DE247" i="4"/>
  <c r="DE246" i="4"/>
  <c r="DE245" i="4"/>
  <c r="DE243" i="4"/>
  <c r="DE242" i="4"/>
  <c r="DE240" i="4"/>
  <c r="DE239" i="4"/>
  <c r="DE238" i="4"/>
  <c r="DE237" i="4"/>
  <c r="DE236" i="4"/>
  <c r="DE235" i="4"/>
  <c r="DE234" i="4"/>
  <c r="DE232" i="4"/>
  <c r="DE231" i="4"/>
  <c r="DE230" i="4"/>
  <c r="DE229" i="4"/>
  <c r="DE228" i="4"/>
  <c r="DE227" i="4"/>
  <c r="DE226" i="4"/>
  <c r="DE225" i="4"/>
  <c r="DE224" i="4"/>
  <c r="DE223" i="4"/>
  <c r="DE222" i="4"/>
  <c r="DE221" i="4"/>
  <c r="DE220" i="4"/>
  <c r="DE219" i="4"/>
  <c r="DE218" i="4"/>
  <c r="DE217" i="4"/>
  <c r="DE216" i="4"/>
  <c r="DE215" i="4"/>
  <c r="DE214" i="4"/>
  <c r="DE213" i="4"/>
  <c r="DE212" i="4"/>
  <c r="DE211" i="4"/>
  <c r="DE210" i="4"/>
  <c r="DE209" i="4"/>
  <c r="DE208" i="4"/>
  <c r="DE207" i="4"/>
  <c r="DE206" i="4"/>
  <c r="DE205" i="4"/>
  <c r="DE204" i="4"/>
  <c r="DE200" i="4"/>
  <c r="DE199" i="4"/>
  <c r="DE198" i="4"/>
  <c r="DE197" i="4"/>
  <c r="DE196" i="4"/>
  <c r="DE195" i="4"/>
  <c r="DE194" i="4"/>
  <c r="DE190" i="4"/>
  <c r="DE189" i="4"/>
  <c r="DE188" i="4"/>
  <c r="DE187" i="4"/>
  <c r="DE186" i="4"/>
  <c r="DE185" i="4"/>
  <c r="DE184" i="4"/>
  <c r="DE183" i="4"/>
  <c r="BF180" i="4"/>
  <c r="DE180" i="4"/>
  <c r="BF179" i="4"/>
  <c r="DE179" i="4"/>
  <c r="DE176" i="4"/>
  <c r="DE175" i="4"/>
  <c r="DE174" i="4"/>
  <c r="DE173" i="4"/>
  <c r="DE172" i="4"/>
  <c r="DE171" i="4"/>
  <c r="DE170" i="4"/>
  <c r="DE169" i="4"/>
  <c r="DE168" i="4"/>
  <c r="DE165" i="4"/>
  <c r="DE164" i="4"/>
  <c r="DE163" i="4"/>
  <c r="DE162" i="4"/>
  <c r="DE161" i="4"/>
  <c r="DE158" i="4"/>
  <c r="DE157" i="4"/>
  <c r="DE156" i="4"/>
  <c r="DE155" i="4"/>
  <c r="DE153" i="4"/>
  <c r="DE152" i="4"/>
  <c r="DE151" i="4"/>
  <c r="DE150" i="4"/>
  <c r="DE148" i="4"/>
  <c r="DE147" i="4"/>
  <c r="DE146" i="4"/>
  <c r="DE143" i="4"/>
  <c r="DE142" i="4"/>
  <c r="DE141" i="4"/>
  <c r="DE140" i="4"/>
  <c r="DE139" i="4"/>
  <c r="DE138" i="4"/>
  <c r="DE137" i="4"/>
  <c r="DE136" i="4"/>
  <c r="DE135" i="4"/>
  <c r="DE134" i="4"/>
  <c r="DE133" i="4"/>
  <c r="DE132" i="4"/>
  <c r="DE131" i="4"/>
  <c r="DE130" i="4"/>
  <c r="DE129" i="4"/>
  <c r="DE128" i="4"/>
  <c r="DE127" i="4"/>
  <c r="DE126" i="4"/>
  <c r="DE125" i="4"/>
  <c r="DE124" i="4"/>
  <c r="DE123" i="4"/>
  <c r="DE122" i="4"/>
  <c r="DE121" i="4"/>
  <c r="DE120" i="4"/>
  <c r="DE119" i="4"/>
  <c r="DE118" i="4"/>
  <c r="DE117" i="4"/>
  <c r="DE116" i="4"/>
  <c r="DE115" i="4"/>
  <c r="DE114" i="4"/>
  <c r="DE113" i="4"/>
  <c r="DE112" i="4"/>
  <c r="DE111" i="4"/>
  <c r="DE110" i="4"/>
  <c r="DE109" i="4"/>
  <c r="DE108" i="4"/>
  <c r="DE107" i="4"/>
  <c r="DE106" i="4"/>
  <c r="DE105" i="4"/>
  <c r="DE104" i="4"/>
  <c r="DE103" i="4"/>
  <c r="DE102" i="4"/>
  <c r="DE101" i="4"/>
  <c r="DE100" i="4"/>
  <c r="DE99" i="4"/>
  <c r="DE98" i="4"/>
  <c r="DE97" i="4"/>
  <c r="DE96" i="4"/>
  <c r="DE95" i="4"/>
  <c r="DE94" i="4"/>
  <c r="DE93" i="4"/>
  <c r="DE92" i="4"/>
  <c r="DE91" i="4"/>
  <c r="DE90" i="4"/>
  <c r="DE89" i="4"/>
  <c r="DE88" i="4"/>
  <c r="DE87" i="4"/>
  <c r="DE86" i="4"/>
  <c r="DE85" i="4"/>
  <c r="DE84" i="4"/>
  <c r="DE83" i="4"/>
  <c r="DE82" i="4"/>
  <c r="BF81" i="4"/>
  <c r="DE81" i="4"/>
  <c r="DE80" i="4"/>
  <c r="BF79" i="4"/>
  <c r="DE79" i="4"/>
  <c r="DE78" i="4"/>
  <c r="BF77" i="4"/>
  <c r="DE77" i="4"/>
  <c r="DE76" i="4"/>
  <c r="DE75" i="4"/>
  <c r="DE74" i="4"/>
  <c r="DE73" i="4"/>
  <c r="DE72" i="4"/>
  <c r="DE71" i="4"/>
  <c r="DE70" i="4"/>
  <c r="DE69" i="4"/>
  <c r="DE68" i="4"/>
  <c r="DE67" i="4"/>
  <c r="DE66" i="4"/>
  <c r="DE65" i="4"/>
  <c r="DE64" i="4"/>
  <c r="DE62" i="4"/>
  <c r="DE61" i="4"/>
  <c r="DE60" i="4"/>
  <c r="DE58" i="4"/>
  <c r="DE57" i="4"/>
  <c r="DE56" i="4"/>
  <c r="DE55" i="4"/>
  <c r="DE54" i="4"/>
  <c r="DE53" i="4"/>
  <c r="DE52" i="4"/>
  <c r="DE51" i="4"/>
  <c r="DE50" i="4"/>
  <c r="DE49" i="4"/>
  <c r="DE48" i="4"/>
  <c r="DE47" i="4"/>
  <c r="DE46" i="4"/>
  <c r="DE45" i="4"/>
  <c r="DE44" i="4"/>
  <c r="DE43" i="4"/>
  <c r="DE42" i="4"/>
  <c r="DE41" i="4"/>
  <c r="DE40" i="4"/>
  <c r="DE39" i="4"/>
  <c r="DE38" i="4"/>
  <c r="DE37" i="4"/>
  <c r="DE36" i="4"/>
  <c r="DE35" i="4"/>
  <c r="DE34" i="4"/>
  <c r="DE33" i="4"/>
  <c r="DE32" i="4"/>
  <c r="DE31" i="4"/>
  <c r="DE30" i="4"/>
  <c r="DE29" i="4"/>
  <c r="DE28" i="4"/>
  <c r="DE27" i="4"/>
  <c r="DE26" i="4"/>
  <c r="DE25" i="4"/>
  <c r="DE24" i="4"/>
  <c r="DE23" i="4"/>
  <c r="DE22" i="4"/>
  <c r="DE21" i="4"/>
  <c r="DE20" i="4"/>
  <c r="DE19" i="4"/>
  <c r="DE18" i="4"/>
  <c r="DE17" i="4"/>
  <c r="BF16" i="4"/>
  <c r="DE16" i="4"/>
  <c r="BF15" i="4"/>
  <c r="DE15" i="4"/>
  <c r="DE14" i="4"/>
  <c r="DE13" i="4"/>
  <c r="DE12" i="4"/>
  <c r="DE8" i="4"/>
</calcChain>
</file>

<file path=xl/sharedStrings.xml><?xml version="1.0" encoding="utf-8"?>
<sst xmlns="http://schemas.openxmlformats.org/spreadsheetml/2006/main" count="16153" uniqueCount="2745">
  <si>
    <t>##</t>
  </si>
  <si>
    <t>A number indicates state tax rate applicable</t>
  </si>
  <si>
    <t>CT</t>
  </si>
  <si>
    <t>ME</t>
  </si>
  <si>
    <t>MA*</t>
  </si>
  <si>
    <t>NH</t>
  </si>
  <si>
    <t>NY</t>
  </si>
  <si>
    <t>RI</t>
  </si>
  <si>
    <t>VT</t>
  </si>
  <si>
    <t># Taxing Service</t>
  </si>
  <si>
    <t xml:space="preserve"> </t>
  </si>
  <si>
    <t>*  Did not receive a response to the survey, 2007 Data reported here.</t>
  </si>
  <si>
    <t>Basic Sales Tax Rate</t>
  </si>
  <si>
    <t>*  7.75% on sales of motor vehicles with a sales price exceeding $50,000; jewelry with a sales price exceeding $5,000; articles of clothing or footwear, handbags, luggage, umbrellas, wallets or watches with a sales price exceeding $1,000
1% on computer and data processing services</t>
  </si>
  <si>
    <t xml:space="preserve">*  There is no state or local sales taxes in New Hampshire.  The state does impose meals and rentals, telecommunications and electricity consumption taxes. </t>
  </si>
  <si>
    <t>State sales tax rate. Additional local rates may apply.</t>
  </si>
  <si>
    <t>NAIC</t>
  </si>
  <si>
    <t>Agricultural Services</t>
  </si>
  <si>
    <t>.</t>
  </si>
  <si>
    <t xml:space="preserve">   Soil prep., custom baling, other ag. services</t>
  </si>
  <si>
    <t>E</t>
  </si>
  <si>
    <t>* Taxable only if provided to industrial, commercial, or income-producing real property.</t>
  </si>
  <si>
    <t xml:space="preserve">   Veterinary services (both large and small animal)</t>
  </si>
  <si>
    <t xml:space="preserve">   Horse boarding and training (not race horses)</t>
  </si>
  <si>
    <t>* Boarding taxable only if properly considered pet boarding</t>
  </si>
  <si>
    <t xml:space="preserve">   Pet grooming</t>
  </si>
  <si>
    <t>* All pet care services, except for veterinary and laboratory testing services, are taxable.</t>
  </si>
  <si>
    <t xml:space="preserve">   Landscaping services (including lawn care)</t>
  </si>
  <si>
    <t>Industrial and Mining Services</t>
  </si>
  <si>
    <t xml:space="preserve">   Metal, non-metal and coal mining services</t>
  </si>
  <si>
    <t>* Taxable if provided to industrial, commercial or income-producing real property.</t>
  </si>
  <si>
    <t xml:space="preserve">   Seismograph &amp; Geophysical Services</t>
  </si>
  <si>
    <t xml:space="preserve">   Oil Field Services</t>
  </si>
  <si>
    <t xml:space="preserve">  </t>
  </si>
  <si>
    <t xml:space="preserve">   Typesetting service; platemaking for the print trade</t>
  </si>
  <si>
    <t>* Platemaking exempt if purchased by a printer.</t>
  </si>
  <si>
    <t>Construction</t>
  </si>
  <si>
    <t>237/238</t>
  </si>
  <si>
    <t xml:space="preserve">   Gross Income of Construction Contractors</t>
  </si>
  <si>
    <t>*  Taxable only if rendered in conjunction with existing commercial, industrial or income producing property; exempt if new construction or residential property.</t>
  </si>
  <si>
    <t>*  Labor exempt, parts and materials are use taxable to contractor..</t>
  </si>
  <si>
    <t xml:space="preserve">   Carpentry, painting, plumbing and similar trades.</t>
  </si>
  <si>
    <t>*  Taxable if the work is repair or maintenance</t>
  </si>
  <si>
    <t xml:space="preserve">   Construction service (grading, excavating, etc.)</t>
  </si>
  <si>
    <t xml:space="preserve">   Water well drilling</t>
  </si>
  <si>
    <t>Transportation Services</t>
  </si>
  <si>
    <t xml:space="preserve">   Income from  intrastate transportation of persons</t>
  </si>
  <si>
    <t>* Taxable if provided by livery services</t>
  </si>
  <si>
    <t>* Includes Transportation Network Companies</t>
  </si>
  <si>
    <t xml:space="preserve">   Local transit (intra-city) buses</t>
  </si>
  <si>
    <t>* Charter bus services are taxable at 7% but public bus transportation services are exempt.</t>
  </si>
  <si>
    <t xml:space="preserve">   Income from taxi operations</t>
  </si>
  <si>
    <t xml:space="preserve">   Intrastate courier service</t>
  </si>
  <si>
    <t xml:space="preserve">* 6.35 on armored car services </t>
  </si>
  <si>
    <t>*  Except bonded courier service taxed as a protective service.</t>
  </si>
  <si>
    <t xml:space="preserve">   Interstate air courier (billed in-state)</t>
  </si>
  <si>
    <t>Storage</t>
  </si>
  <si>
    <t xml:space="preserve">       Automotive storage</t>
  </si>
  <si>
    <t>*  Subject to additional local rates in New York City</t>
  </si>
  <si>
    <t xml:space="preserve">       Food storage</t>
  </si>
  <si>
    <t>*  Assume items stored are for resale</t>
  </si>
  <si>
    <t xml:space="preserve">       Fur storage</t>
  </si>
  <si>
    <t>*  Storage of property is taxable, but rental of real property for storage is exempt</t>
  </si>
  <si>
    <t xml:space="preserve">       Household goods storage</t>
  </si>
  <si>
    <t>*  Locker rentals also taxable.</t>
  </si>
  <si>
    <t xml:space="preserve">       Mini -storage</t>
  </si>
  <si>
    <t xml:space="preserve">       Cold storage</t>
  </si>
  <si>
    <t>71393/811490</t>
  </si>
  <si>
    <t xml:space="preserve">   Marina Service (docking, storage, cleaning, repair)</t>
  </si>
  <si>
    <t xml:space="preserve">* Non-comrc'l vessel storage/mooring charges taxable @ 6.35%, exclusive of dry/wet storage/mooring of such vessel during period Nov. thru May 31 </t>
  </si>
  <si>
    <t>* A repair service shall collect a tax on parts or any materials which it furnishes in connection with repair work.  See Regulation 830 CMR 64H.1.1.</t>
  </si>
  <si>
    <t>*  Charges for mooring a boat, using a slip, dockage and wharfage are exempt.</t>
  </si>
  <si>
    <t>*  Parts &amp; materials only taxable.  Gasoline is exempt.</t>
  </si>
  <si>
    <t>??</t>
  </si>
  <si>
    <t xml:space="preserve">   Marine towing service (incl. tugboats)</t>
  </si>
  <si>
    <t>*  Exempt if performed on a commercial vessel.</t>
  </si>
  <si>
    <t xml:space="preserve">   Travel agent services</t>
  </si>
  <si>
    <t xml:space="preserve">   Packing and crating</t>
  </si>
  <si>
    <t>* Except when provided with the sale of tangible personal property by its retailer</t>
  </si>
  <si>
    <t>Utility Service - Industrial Use</t>
  </si>
  <si>
    <t xml:space="preserve">      Intrastate telephone &amp; telegraph</t>
  </si>
  <si>
    <t>*  Prepaid telephone calling services also taxable at 6.35%.</t>
  </si>
  <si>
    <t xml:space="preserve">Subject to Service Provider Tax. </t>
  </si>
  <si>
    <t>RSA 82-A, Communications Services Tax</t>
  </si>
  <si>
    <t>* Public Utilities Gross Earnings Tax of 5% applies in addition to state sales tax of 7%</t>
  </si>
  <si>
    <t xml:space="preserve">      Interstate telephone &amp; telegraph</t>
  </si>
  <si>
    <t>*  Taxable if originating or terminating in Connecticut and billed in Connecticut.  Prepaid telephone calling services also taxable at 6.35%.</t>
  </si>
  <si>
    <t xml:space="preserve">Exempt from Service Provider Tax.  </t>
  </si>
  <si>
    <t xml:space="preserve">      Cellular telephone services</t>
  </si>
  <si>
    <t>Subject to Service Provider Tax</t>
  </si>
  <si>
    <t xml:space="preserve">      Electricity</t>
  </si>
  <si>
    <t>*  Exempt for agriculture, fabrication and manufacturing when not less than 75% consumed for production, fabrication or manufacturing.  Otherwise, electricity is taxable if over $150 per month.</t>
  </si>
  <si>
    <t>*  5% of sale price of fuel and electricity used at a manufacturing facility is taxable. Remaining 95% is exempt.</t>
  </si>
  <si>
    <t>* Uses for industrial production of tangible personal property or heating of industrial plants exempt, if 75% or more of the fuel is used for manufacturing.  Exemption certificate required.</t>
  </si>
  <si>
    <t>RSA 83-E, Electricity Consumption Tax ($.00055 per kilowatt hour)</t>
  </si>
  <si>
    <t>*  Exemption only applies if used directly and exclusively in production.</t>
  </si>
  <si>
    <t>* Public Utilities Gross Earnings Tax of 4% applies to non-manufacturing use or consumption</t>
  </si>
  <si>
    <t>*  Agricultural and manufacturing use exempt.</t>
  </si>
  <si>
    <t xml:space="preserve">      Water</t>
  </si>
  <si>
    <t>*  Exempt if ingredient or component part of, or consumed or destroyed or loses its identity directly and primarily in production of, tangible personal property.</t>
  </si>
  <si>
    <t>*  Direct use or consumption in manufacturing exempt.</t>
  </si>
  <si>
    <t xml:space="preserve">      Natural gas</t>
  </si>
  <si>
    <t xml:space="preserve">*  Exempt for agriculture, fabrication and manufacturing when not less than 75% consumed for production, fabrication or manufacturing.  </t>
  </si>
  <si>
    <t>* Public Utilities Gross Earnings Tax of 3% applies to non-manufacturing use or consumption</t>
  </si>
  <si>
    <t xml:space="preserve">      Other fuel (including heating oil)</t>
  </si>
  <si>
    <t xml:space="preserve">*  Exempt for agriculture, fabrication and manufacturing when not less than 75% consumed for production, fabrication or manufacturing.    </t>
  </si>
  <si>
    <t xml:space="preserve">      Sewer and refuse, industrial</t>
  </si>
  <si>
    <t>* Sewer assessments are not taxable</t>
  </si>
  <si>
    <t>* An exemption for residential telecommunications services billed on a recurring basis or message unit charges is allowed, up to $30 a month.</t>
  </si>
  <si>
    <t xml:space="preserve">*  First 750 KWH per month of residential service is exempt.  </t>
  </si>
  <si>
    <t xml:space="preserve">*  Subject to some local taxes.  </t>
  </si>
  <si>
    <t>* Public Utilities Gross Earnings Tax of 4% applies to all residential consumption.</t>
  </si>
  <si>
    <t>*  Domestic use exempt.</t>
  </si>
  <si>
    <t>*  Exemption for water delivered through pipes or mains.</t>
  </si>
  <si>
    <t>*  Residential use only.</t>
  </si>
  <si>
    <t>* Public Utilities Gross Earnings Tax of 3% applies to all residential consumption.</t>
  </si>
  <si>
    <t xml:space="preserve">      Sewer and refuse, residential</t>
  </si>
  <si>
    <t>Finance, Insurance and Real Estate</t>
  </si>
  <si>
    <t xml:space="preserve">   Service charges of banking institutions</t>
  </si>
  <si>
    <t xml:space="preserve">   Insurance services</t>
  </si>
  <si>
    <t>52392/3</t>
  </si>
  <si>
    <t xml:space="preserve">   Investment counseling</t>
  </si>
  <si>
    <t xml:space="preserve">   Loan broker fees</t>
  </si>
  <si>
    <t xml:space="preserve">   Property sales agents (real estate or personal)</t>
  </si>
  <si>
    <t xml:space="preserve">   Real estate management fees (rental agents)</t>
  </si>
  <si>
    <t>*  Management services are taxable at 6.35%.</t>
  </si>
  <si>
    <t xml:space="preserve">   Real estate title abstract services</t>
  </si>
  <si>
    <t xml:space="preserve">   Tickertape reporting (financial reporting)</t>
  </si>
  <si>
    <t>* On-line access to information is taxable at 1%</t>
  </si>
  <si>
    <t xml:space="preserve"> Personal Services</t>
  </si>
  <si>
    <t>812111/2</t>
  </si>
  <si>
    <t xml:space="preserve">        Barber shops and beauty parlors</t>
  </si>
  <si>
    <t>*  Some services may be taxable if listed under SIC 7299- misc. personal services not elsewhere classified - 1987 SIC Manual or in U.S. industries 532220, 812191, 812199, and 812990 in the NAICS manual.</t>
  </si>
  <si>
    <t>*  Subject to New York City local tax.</t>
  </si>
  <si>
    <t xml:space="preserve">        Carpet and upholstery cleaning</t>
  </si>
  <si>
    <t xml:space="preserve">        Dating services</t>
  </si>
  <si>
    <t xml:space="preserve">        Debt counseling</t>
  </si>
  <si>
    <t xml:space="preserve">        Diaper service</t>
  </si>
  <si>
    <t xml:space="preserve">        Income from funeral services</t>
  </si>
  <si>
    <t>*  Services are exempt when separately stated.  Materials in excess of $2,500 are taxable. Caskets used for burial or cremation exempt.</t>
  </si>
  <si>
    <t>*  Funeral charges and furnishings (necessary incidents of the funeral) are exempt.  Sales of flowers by funeral home taxable.</t>
  </si>
  <si>
    <t xml:space="preserve">        Fishing and hunting guide services</t>
  </si>
  <si>
    <t xml:space="preserve">        Garment services (altering &amp; repairing)</t>
  </si>
  <si>
    <t>*  Garment repair taxable; alterations exempt.</t>
  </si>
  <si>
    <t xml:space="preserve">        Gift and package wrapping service</t>
  </si>
  <si>
    <t>812199/713940</t>
  </si>
  <si>
    <t xml:space="preserve">        Health clubs, tanning parlors, reducing salons</t>
  </si>
  <si>
    <t xml:space="preserve">*  May be subject to New York City local tax. </t>
  </si>
  <si>
    <t>*  Fees for use of health clubs and tanning parlors taxable as an amusement charge.</t>
  </si>
  <si>
    <t xml:space="preserve">        Laundry and dry cleaning services, coin-op</t>
  </si>
  <si>
    <t xml:space="preserve">        Laundry and dry cleaning services, non-coin op</t>
  </si>
  <si>
    <t xml:space="preserve">        Massage services</t>
  </si>
  <si>
    <t>*  Exempt only if licensed massage therapist provides service.</t>
  </si>
  <si>
    <t xml:space="preserve">        900 Number services</t>
  </si>
  <si>
    <t>*  Taxable as telecommunications services.</t>
  </si>
  <si>
    <t>*  If intrastate calls (subject to Service Proivder Tax)</t>
  </si>
  <si>
    <t xml:space="preserve">* See Regulation 830 CMR 64H.1.6(7)(b).  </t>
  </si>
  <si>
    <t>*  Aditional tax may apply.</t>
  </si>
  <si>
    <t>611610/20</t>
  </si>
  <si>
    <t xml:space="preserve">        Personal instruction (dance, golf, tennis, etc.)</t>
  </si>
  <si>
    <t xml:space="preserve">*  Instruction at health &amp; athletic club is taxable </t>
  </si>
  <si>
    <t xml:space="preserve">        Shoe repair</t>
  </si>
  <si>
    <t xml:space="preserve">        Swimming pool cleaning &amp; maintenance</t>
  </si>
  <si>
    <t xml:space="preserve">        Tax return preparation</t>
  </si>
  <si>
    <t xml:space="preserve">        Tuxedo rental</t>
  </si>
  <si>
    <t>* Rental charges exceeding the $175 clothing exemption are taxable.</t>
  </si>
  <si>
    <t xml:space="preserve">        Water softening and conditioning</t>
  </si>
  <si>
    <t xml:space="preserve"> Business Services</t>
  </si>
  <si>
    <t xml:space="preserve">   Sales of advertising time or space:</t>
  </si>
  <si>
    <t xml:space="preserve">       Billboards</t>
  </si>
  <si>
    <t>* Vermont law prohibits billboards</t>
  </si>
  <si>
    <t xml:space="preserve">       Radio &amp; television, national advertising</t>
  </si>
  <si>
    <t xml:space="preserve">       Radio &amp; television, local advertising</t>
  </si>
  <si>
    <t xml:space="preserve">       Newspaper</t>
  </si>
  <si>
    <t>* See M.G.L. c. 64H, s. 6(m).</t>
  </si>
  <si>
    <t xml:space="preserve">       Magazine</t>
  </si>
  <si>
    <t xml:space="preserve">   Advertising  agency fees (not ad placement)</t>
  </si>
  <si>
    <t>*  Exempt for media advertising and cooperative direct mail advertising services.</t>
  </si>
  <si>
    <t>*  If transfer of tangible personal property.</t>
  </si>
  <si>
    <t xml:space="preserve">   Armored car services</t>
  </si>
  <si>
    <t xml:space="preserve">   Bail bond fees</t>
  </si>
  <si>
    <t xml:space="preserve">   Check &amp; debt collection</t>
  </si>
  <si>
    <t xml:space="preserve">   Commercial art and graphic design.</t>
  </si>
  <si>
    <t>*  Note: charges for intangible personal property are not taxable.</t>
  </si>
  <si>
    <t xml:space="preserve">   Commercial linen supply</t>
  </si>
  <si>
    <t>*  Note: the rental of tangible personal property is taxable.</t>
  </si>
  <si>
    <t>*  (Service)  Uniforms or items of clothing are exempt.  Vendor subject to use tax on linen supplies in providing its service.</t>
  </si>
  <si>
    <t xml:space="preserve">   Credit information, credit bureaus</t>
  </si>
  <si>
    <t>*  Some credit rating and reporting services are subject to New York City local tax</t>
  </si>
  <si>
    <t xml:space="preserve">   Employment agencies</t>
  </si>
  <si>
    <t xml:space="preserve">   Interior design and decorating</t>
  </si>
  <si>
    <t xml:space="preserve">   Maintenance and janitorial services</t>
  </si>
  <si>
    <t xml:space="preserve">   Lobbying and consulting</t>
  </si>
  <si>
    <t>*  Exempt when directed at federal government, international government or a state's government other than CT.</t>
  </si>
  <si>
    <t xml:space="preserve">   Marketing</t>
  </si>
  <si>
    <t>* Taxable only if properly considered advertising</t>
  </si>
  <si>
    <t>* Packing material may be subject to tax.</t>
  </si>
  <si>
    <t xml:space="preserve">   Exterminating (includes termite services)</t>
  </si>
  <si>
    <t xml:space="preserve">   Photocopying services</t>
  </si>
  <si>
    <t>*  Taxable fabrication service (under Service Provider Tax)</t>
  </si>
  <si>
    <t xml:space="preserve">   Photo finishing</t>
  </si>
  <si>
    <t>*  Developing charge exempt if separately stated.</t>
  </si>
  <si>
    <t xml:space="preserve">   Printing</t>
  </si>
  <si>
    <t>*  Printing or imprinting of property is a taxable fabrication service (under the Service Provider Tax).</t>
  </si>
  <si>
    <t>* See Regulation 830 CMR 64H.6.2, exemption at M.G.L. c. 64H, s. 6(ff) and DOR Directive 03-8.</t>
  </si>
  <si>
    <t>*  Printing and imprinting taxable.</t>
  </si>
  <si>
    <t xml:space="preserve">   Private investigation (detective) services</t>
  </si>
  <si>
    <t xml:space="preserve">   Process server fees</t>
  </si>
  <si>
    <t xml:space="preserve">   Public relations, management consulting</t>
  </si>
  <si>
    <t>56141/561492</t>
  </si>
  <si>
    <t xml:space="preserve">   Secretarial and court reporting services</t>
  </si>
  <si>
    <t xml:space="preserve">   Security services</t>
  </si>
  <si>
    <t xml:space="preserve">   Sign construction and installation</t>
  </si>
  <si>
    <t>* Seperately stated installation exempt if rendered to new construction or simple installation of tangible personal property.</t>
  </si>
  <si>
    <t>*  Separately stated installation is exempt.</t>
  </si>
  <si>
    <t>* Separately stated installation charge is exempt.</t>
  </si>
  <si>
    <t>*  Installation exempt if separately stated.</t>
  </si>
  <si>
    <t>*  If personal property.</t>
  </si>
  <si>
    <t xml:space="preserve">   Telemarketing services on contract</t>
  </si>
  <si>
    <t xml:space="preserve">   Telephone answering service</t>
  </si>
  <si>
    <t xml:space="preserve">   Temporary help agencies</t>
  </si>
  <si>
    <t xml:space="preserve">   Test laboratories (excluding medical)</t>
  </si>
  <si>
    <t>326212/811198</t>
  </si>
  <si>
    <t xml:space="preserve">   Tire recapping and repairing</t>
  </si>
  <si>
    <t xml:space="preserve">   Window cleaning</t>
  </si>
  <si>
    <t>Computer:</t>
  </si>
  <si>
    <t xml:space="preserve">    Software - package or canned program</t>
  </si>
  <si>
    <t>541511/2</t>
  </si>
  <si>
    <t xml:space="preserve">    Software - modifications to canned program</t>
  </si>
  <si>
    <t>*  If separately stated</t>
  </si>
  <si>
    <t>* See Regulation 830 CMR 64H.1.3(6)(d).</t>
  </si>
  <si>
    <t xml:space="preserve">    Software - custom programs - material</t>
  </si>
  <si>
    <t>*  Note: charges (such as license fees) for the mere use and possession of custom software, stated separately from charges for taxable computer and data processing services or prewritten software, are not taxable.</t>
  </si>
  <si>
    <t xml:space="preserve">    Software - custom programs - professional serv.</t>
  </si>
  <si>
    <t xml:space="preserve">    Internet Service Providers-Dialup</t>
  </si>
  <si>
    <t>*Telecommunications services purchased by ISP not subject to tax after November 1, 2005.  See TIR 05-8.</t>
  </si>
  <si>
    <t xml:space="preserve">    Internet Service Providers-DSL or other broadband</t>
  </si>
  <si>
    <t>*  Provided the DSL charges are separate from those for voice communication services and are to end users.</t>
  </si>
  <si>
    <t xml:space="preserve">    Information services</t>
  </si>
  <si>
    <t xml:space="preserve">    Data processing services</t>
  </si>
  <si>
    <t xml:space="preserve">    Mainframe computer access and processing serv.</t>
  </si>
  <si>
    <t>*Charges for access to canned software on a remote server may be subject to tax.  See 830 CMR 64H.1.3.</t>
  </si>
  <si>
    <t>*  Taxable if mainframe computer located in the state.</t>
  </si>
  <si>
    <t>Computer Online Services:</t>
  </si>
  <si>
    <t xml:space="preserve">    Online Data processing services</t>
  </si>
  <si>
    <t>* All of the purchases in this section are purchases of computer services and subject to the 1% tax rate if the recipient is located in Connecticut.</t>
  </si>
  <si>
    <t xml:space="preserve">    Software - Downloaded </t>
  </si>
  <si>
    <t>*Tax applies to canned but not custom software.</t>
  </si>
  <si>
    <t>* Custom software is exempt</t>
  </si>
  <si>
    <t xml:space="preserve">    Books - Downloaded </t>
  </si>
  <si>
    <t xml:space="preserve">    Music - Downloaded </t>
  </si>
  <si>
    <t xml:space="preserve">    Movies/Digital Video - Downloaded </t>
  </si>
  <si>
    <t xml:space="preserve">    Other Electronic Goods - Downloaded </t>
  </si>
  <si>
    <t>*  If tangible equivalent would be taxable.</t>
  </si>
  <si>
    <t>* Provided it is not software.  Apps are considered to be software.</t>
  </si>
  <si>
    <t>*download of ringtones subject to 6% sales and use tax</t>
  </si>
  <si>
    <t xml:space="preserve">    Streaming Music/Audio Services new</t>
  </si>
  <si>
    <t xml:space="preserve">    Streaming Video Services new</t>
  </si>
  <si>
    <t>Automotive Services</t>
  </si>
  <si>
    <t xml:space="preserve">   Automotive washing and waxing.</t>
  </si>
  <si>
    <t>*  Materials only taxable.</t>
  </si>
  <si>
    <t>*  Certain coin-operated car washes are exempt</t>
  </si>
  <si>
    <t xml:space="preserve">   Automotive road service and towing services</t>
  </si>
  <si>
    <t xml:space="preserve">   Auto service. except repairs, incl. painting &amp; lube</t>
  </si>
  <si>
    <t xml:space="preserve">   Parking lots &amp; garages</t>
  </si>
  <si>
    <t>*  Metered space, lots less than 30 spaces, seasonal parking by exempt entity, employer provided parking in lot leased for 10 or more years, valet parking at airport and certain municipally operated facilities are exempt.</t>
  </si>
  <si>
    <t xml:space="preserve">   Automotive rustproofing &amp; undercoating.</t>
  </si>
  <si>
    <t>*  Rustproofing and undercoating taxable if performed by the seller of the vehicle as part of the sale.</t>
  </si>
  <si>
    <t>Admissions &amp; Amusements</t>
  </si>
  <si>
    <t xml:space="preserve">      Pari-mutuel racing events.</t>
  </si>
  <si>
    <t>*  Municipalities may enact an ordinance to impose a “surcharge” on the admission charge for any event held at a facility located within the municipality. The surcharge is in addition to the state admissions tax, and is imposed without regard to the exemptions from the state admissions tax</t>
  </si>
  <si>
    <t>T</t>
  </si>
  <si>
    <t>*  There is a separate tax under a different chapter of law for admissions to racing events at which pari-mutuel betting is permitted (See RIGL § 41-4-3)</t>
  </si>
  <si>
    <t xml:space="preserve">      Amusement park admission &amp; rides</t>
  </si>
  <si>
    <t>*  Admission charges subject to admissions tax except for instruction charges, charges under $1 or movie admission under $5 and admission to events sponsored by nonprofit organizations.  Admission to any carnival or amusement ride is exempt. Municipalities may enact an ordinance to impose a “surcharge” on the admission charge for any event held at a facility located within the municipality. The surcharge is in addition to the state admissions tax, and is imposed without regard to the exemptions from the state admissions tax</t>
  </si>
  <si>
    <t>*  Park admission is taxable. Charges for individual rides are exempt.</t>
  </si>
  <si>
    <t xml:space="preserve">      Billiard parlors</t>
  </si>
  <si>
    <t>*  Amusement charge.</t>
  </si>
  <si>
    <t xml:space="preserve">      Bowling alleys</t>
  </si>
  <si>
    <t xml:space="preserve">      Cable TV services</t>
  </si>
  <si>
    <t>* Certified competitive video services are taxable as cable TV services.</t>
  </si>
  <si>
    <t>*  Community antenna television, subscription television and cable television services are taxable.</t>
  </si>
  <si>
    <t xml:space="preserve">      Direct Satellite TV</t>
  </si>
  <si>
    <t>711190/711310</t>
  </si>
  <si>
    <t xml:space="preserve">      Circuses and fairs -- admission and games</t>
  </si>
  <si>
    <t xml:space="preserve">      Coin operated video games</t>
  </si>
  <si>
    <t xml:space="preserve">      Admission to school and college sports events</t>
  </si>
  <si>
    <t>*  Exempt if sponsored by non-profit organization or at certain listed venues.  Municipalities may enact an ordinance to impose a “surcharge” on the admission charge for any event held at a facility located within the municipality. The surcharge is in addition to the state admissions tax, and is imposed without regard to the exemptions from the state admissions tax</t>
  </si>
  <si>
    <t>*  Admission to an athletic game or exhibition is exempt where the proceeds go exclusively to the benefit of an elementary or secondary school.</t>
  </si>
  <si>
    <t>713910/40</t>
  </si>
  <si>
    <t xml:space="preserve">      Membership fees in private clubs.</t>
  </si>
  <si>
    <t xml:space="preserve">*  Dues and initiation fees are taxable, except for annual dues of $100 or less, or dues for club sponsored by nonprofit organization, club operated under lodge system or fraternal organization or lawn bowling clubs </t>
  </si>
  <si>
    <t>*  If admission to amusement location like a health club or fishing club.</t>
  </si>
  <si>
    <t xml:space="preserve">      Admission to cultural events</t>
  </si>
  <si>
    <t>*  Exempt if by a nonprofit organization or at certain listed venues. The surcharge is in addition to the state admissions tax, and is imposed without regard to the exemptions from the state admissions tax</t>
  </si>
  <si>
    <t xml:space="preserve">      Pinball and other mechanical amusements</t>
  </si>
  <si>
    <t xml:space="preserve">      Admission to professional sports events</t>
  </si>
  <si>
    <t>*  Exempt if sponsored by non-profit organization or at certain listed venues. Municipalities may enact an ordinance to impose a “surcharge” on the admission charge for any event held at a facility located within the municipality. The surcharge is in addition to the state admissions tax, and is imposed without regard to the exemptions from the state admissions tax</t>
  </si>
  <si>
    <t>* Admission to live boxing, wrestling and mixed martial arts events are subject to a 5% tax.</t>
  </si>
  <si>
    <t xml:space="preserve">      Rental of films and tapes by theaters</t>
  </si>
  <si>
    <t xml:space="preserve">      Rental of DVD/tapes for home viewing 
        [includes delivery by mail or vending machine]</t>
  </si>
  <si>
    <t>Subject to Service Provider Tax (as is rental of video equipment and video games).</t>
  </si>
  <si>
    <t>*  Renter may elect to pay on cost of tape.</t>
  </si>
  <si>
    <t>Professional Services</t>
  </si>
  <si>
    <t xml:space="preserve">     Accounting and bookkeeping</t>
  </si>
  <si>
    <t xml:space="preserve">     Architects</t>
  </si>
  <si>
    <t xml:space="preserve">     Attorneys</t>
  </si>
  <si>
    <t xml:space="preserve">     Dentists</t>
  </si>
  <si>
    <t xml:space="preserve">     Engineers</t>
  </si>
  <si>
    <t xml:space="preserve">     Land surveying</t>
  </si>
  <si>
    <t xml:space="preserve">     Medical test laboratories</t>
  </si>
  <si>
    <t xml:space="preserve">     Nursing services out-of-hospital</t>
  </si>
  <si>
    <t>* Taxable only in connection with a cosmetic medical procedure</t>
  </si>
  <si>
    <t xml:space="preserve">     Physicians</t>
  </si>
  <si>
    <t>Leases and Rentals</t>
  </si>
  <si>
    <t xml:space="preserve">    Personal property, short term (generally)</t>
  </si>
  <si>
    <t>*  Lessor is considered the consumer and pays tax at acquisition, except furniture, audio tapes and audio equipment rented under "rent-to-own" arrangement.  But rentals are taxable when in lieu of purchase.</t>
  </si>
  <si>
    <t>*  Lessor may elect to pay on cost.</t>
  </si>
  <si>
    <t xml:space="preserve">    Personal property, long term (generally)</t>
  </si>
  <si>
    <t>*  Lessor is considered the consumer and pays tax at acquisition.  But rentals are taxable when in lieu of purchase.</t>
  </si>
  <si>
    <t xml:space="preserve">*  Lessor may elect to pay on cost.  </t>
  </si>
  <si>
    <t xml:space="preserve">    Bulldozers, draglines and const. mach., short term</t>
  </si>
  <si>
    <t>* Machinery rental surcharge of 1.5% is imposed for rentals less than 365 days.</t>
  </si>
  <si>
    <t>* Exempt on public works projects.  See M.G.L. c. 64H, s. 6(f).</t>
  </si>
  <si>
    <t xml:space="preserve">    Bulldozers, draglines and const. mach., long term</t>
  </si>
  <si>
    <t xml:space="preserve">    Rental of hand tools to licensed contractors.</t>
  </si>
  <si>
    <t>* Exempt on public works projects.  See M.G.L. c. 64H, s. 6(f)</t>
  </si>
  <si>
    <t xml:space="preserve">    Short term automobile rental</t>
  </si>
  <si>
    <t>*  Tourism Fund Surcharge Tax of $1 is imposed on the lease or rental of a passenger motor vehicle for each day up to 30 days.  Motor vehicle rental surcharge of 3% is imposed for less than 31 days for passenger motor vehicle and truck rental.</t>
  </si>
  <si>
    <t>*  For rentals of less than 12 months.</t>
  </si>
  <si>
    <t>RSA 78-A, Meals &amp; Rooms Tax</t>
  </si>
  <si>
    <t>*  Additional rental tax may apply</t>
  </si>
  <si>
    <t>*  Lessor may elect to pay on cost. Additional 8% surcharge applied to rentals of 30 days or less.</t>
  </si>
  <si>
    <t xml:space="preserve">*   Exempt from sales tax, but subject to special 7% short term motor vehicle rental tax.  The rental of trucks is exempt from the 7% motor vehicle rental tax. </t>
  </si>
  <si>
    <t xml:space="preserve">    Long term automobile lease</t>
  </si>
  <si>
    <t>*  For rentals of 12 months or more.</t>
  </si>
  <si>
    <t>RSA 78-A, Meals &amp; Rooms Tax (not taxable if lease agreement is for longer than 180 days)</t>
  </si>
  <si>
    <t xml:space="preserve">    Limousine service (with driver)</t>
  </si>
  <si>
    <t>* See Regulation 830 CMR 64H.25.1(16).</t>
  </si>
  <si>
    <t xml:space="preserve">    Aircraft rental to individual pilots, short term</t>
  </si>
  <si>
    <t xml:space="preserve">    Aircraft rental to individual pilots, long term</t>
  </si>
  <si>
    <t xml:space="preserve">    Chartered flights (with pilot)</t>
  </si>
  <si>
    <t>*  Intrastate flights taxable when rendered by certificated air carrier on aircraft qualifying for resale.</t>
  </si>
  <si>
    <t>72111/9</t>
  </si>
  <si>
    <t xml:space="preserve">    Hotels, motels, lodging houses</t>
  </si>
  <si>
    <t xml:space="preserve">*  30 days occupancy or less.  </t>
  </si>
  <si>
    <t>*  Exempt if over 28 days and rental is person's primary residence, or is in connection with education or employment.</t>
  </si>
  <si>
    <t>* Exempt from sales tax, but taxable under companion occupancy tax.  Local option tax up to 4%.</t>
  </si>
  <si>
    <t xml:space="preserve">*  State hotel tax of 5% and local hotel tax of 1% apply in addition to state sales tax of 7%. </t>
  </si>
  <si>
    <t>*  Exempt from sales tax, but taxable under companion meals and rooms tax.</t>
  </si>
  <si>
    <t>*  6 state tax at local level</t>
  </si>
  <si>
    <t xml:space="preserve">    Trailer parks - overnight</t>
  </si>
  <si>
    <t>*  Trailer rental taxable as rental of tangible personal property.</t>
  </si>
  <si>
    <t>Fabrication, Installation and Repair Services</t>
  </si>
  <si>
    <t xml:space="preserve">    Custom fabrication labor</t>
  </si>
  <si>
    <t xml:space="preserve">    Repair material, generally</t>
  </si>
  <si>
    <t>* See Regulation 830 CMR 64H.1.1.</t>
  </si>
  <si>
    <t xml:space="preserve">    Repair labor, generally</t>
  </si>
  <si>
    <t>*  Exempt if separately stated, except repair of telecommunications equipment (which is subject to Service Provider Tax).</t>
  </si>
  <si>
    <t>* Separately stated labor is exempt.</t>
  </si>
  <si>
    <t>*  Labor is exempt if stated separately.</t>
  </si>
  <si>
    <t>*  Sales of materials are subject to the six percent sales and use tax; labor is exempt from tax if it is separately stated.</t>
  </si>
  <si>
    <t xml:space="preserve">    Labor charges on repair of aircraft</t>
  </si>
  <si>
    <t xml:space="preserve">    Labor charges - repairs to interstate vessels </t>
  </si>
  <si>
    <t>*  Repair labor and fabrication labor exempt.  Materials taxable at 6.35%.</t>
  </si>
  <si>
    <t>*  Repair material and labor exempt if vessel is 50 gross tons or more.</t>
  </si>
  <si>
    <t xml:space="preserve">    Labor charges - repairs to intrastate vessels</t>
  </si>
  <si>
    <t xml:space="preserve">    Labor - repairs to commercial fishing vessels</t>
  </si>
  <si>
    <t xml:space="preserve">    Labor charges on repairs to railroad rolling stock</t>
  </si>
  <si>
    <t xml:space="preserve">    Labor charges on repairs to motor vehicles</t>
  </si>
  <si>
    <t xml:space="preserve">    Labor on radio/TV repairs; other electronic equip.</t>
  </si>
  <si>
    <t>*  Repair of telecommunications equipment is taxable under Service Provider Tax.</t>
  </si>
  <si>
    <t xml:space="preserve">    Labor charges - repairs other tangible property</t>
  </si>
  <si>
    <t xml:space="preserve">    Labor - repairs or remodeling of real property</t>
  </si>
  <si>
    <t>*  If performed on commercial, industrial and income producing property, to electrical or electronic device, to in-ground swimming pool, or if a landscaping service.</t>
  </si>
  <si>
    <t>*  Capital improvements to real property are exempt</t>
  </si>
  <si>
    <t xml:space="preserve">    Labor charges on repairs delivered under warranty</t>
  </si>
  <si>
    <t>*  If tax was paid on purchase of warranty contract.</t>
  </si>
  <si>
    <t xml:space="preserve">    Service contracts sold at the time of sale of TPP.</t>
  </si>
  <si>
    <t>*  Exempt if optional and separately stated (except for extended service contracts for automobiles &amp; trucks, which are subject to 5/5% sales tax)</t>
  </si>
  <si>
    <t>* Exempt if optional at time of purchase.</t>
  </si>
  <si>
    <t xml:space="preserve">    Installation charges by persons selling property</t>
  </si>
  <si>
    <t>*  Exempt if separately stated.</t>
  </si>
  <si>
    <t>*  Installation of telecommunications equipment is taxable under Service Provider Tax.</t>
  </si>
  <si>
    <t>*  Installations resulting in a capital improvement to real property are exempt.</t>
  </si>
  <si>
    <t>*  Installation charges are exempt if they are separately stated.</t>
  </si>
  <si>
    <t xml:space="preserve">    Installation charges - other than seller of goods</t>
  </si>
  <si>
    <t xml:space="preserve">    Custom processing (on customer's property)</t>
  </si>
  <si>
    <t>*   Added fabrication is taxable.</t>
  </si>
  <si>
    <t>*  Taxable fabrication service (under Service Provider Tax).</t>
  </si>
  <si>
    <t>*  Considered fabrication labor.</t>
  </si>
  <si>
    <t xml:space="preserve">    Custom meat slaughtering, cutting and wrapping</t>
  </si>
  <si>
    <t xml:space="preserve">    Taxidermy</t>
  </si>
  <si>
    <t xml:space="preserve">    Welding labor (fabrication and repair)</t>
  </si>
  <si>
    <t>*  Fabrication service taxable (under Service Provider Tax); repair service exempt.</t>
  </si>
  <si>
    <t>*  Repair is exempt; fabrication is taxable.</t>
  </si>
  <si>
    <t>*  "Fabrications" is taxable at 6%.</t>
  </si>
  <si>
    <t>OTHER TAXED SERVICES</t>
  </si>
  <si>
    <t xml:space="preserve">   Do you impose sales tax on other services not listed?</t>
  </si>
  <si>
    <t>Yes</t>
  </si>
  <si>
    <t>*  Painting and lettering services, credit information and reporting, photographic studio services, stenographic services, piped in music services, flight instruction services, sales agent services, locksmith services, landscaping and horticulture services, furniture reupholstering, miscellaneous personal services listed in industry group 729 in the SIC manual or U.S. industries 532220, 812191, 812199 or 812990 in the NAICS manual, cosmetic medical services, manicure and pedicure, spa services</t>
  </si>
  <si>
    <t>*  Transmission and distribution of electricity and prepaid calling arrangements.</t>
  </si>
  <si>
    <t>No</t>
  </si>
  <si>
    <t>*  RSA 78-A, Meals &amp; Rooms Tax</t>
  </si>
  <si>
    <t xml:space="preserve">*  Fabrication labor services taxable.  </t>
  </si>
  <si>
    <t>*  Also impose service provider tax on private nonmedical institution services, community support services for persons with mental health diagnoses, community support services for persons with mental retardation or autism, home support services and group residential services for persons with brain injuries.</t>
  </si>
  <si>
    <t xml:space="preserve">    State hotel tax, local hotel tax, and state sales tax apply to the full cost of rental of rooms by room resellers (i.e., Expedia) and hosting platforms (i.e., AirBnB).</t>
  </si>
  <si>
    <t xml:space="preserve">    Local hotel tax and state sales tax apply to rental of entire dwelling units by homeowners and realtors provided that the rental is for less than 30 consecutive days.</t>
  </si>
  <si>
    <t>TAXATION OF CLOUD COMPUTER SERVICES     NEW</t>
  </si>
  <si>
    <t>Software as a Services, Generally (Remote Access to Hosted Software)</t>
  </si>
  <si>
    <t xml:space="preserve">  - Remote Access to Hosted Software - Personal Use</t>
  </si>
  <si>
    <t xml:space="preserve">  - Remote Access to Hosted Software - Business Use</t>
  </si>
  <si>
    <t xml:space="preserve">  - Remote Access to Hosted Business Custom Applications</t>
  </si>
  <si>
    <t>Infrastructure as Service, Generally</t>
  </si>
  <si>
    <t xml:space="preserve">  - Personal Cloud Storage/Backup</t>
  </si>
  <si>
    <t xml:space="preserve">  - Business Cloud Storage/Backup</t>
  </si>
  <si>
    <t xml:space="preserve">  - Business Data Warehouses</t>
  </si>
  <si>
    <t xml:space="preserve">  - Ecommerce Site/Webserver Hosting</t>
  </si>
  <si>
    <t xml:space="preserve">  - Provision of Virtual Computing Capacity</t>
  </si>
  <si>
    <t>ADDITIONAL SALES/USE TAX QUESTIONS</t>
  </si>
  <si>
    <t xml:space="preserve">Does your state tax tangible personal property that is </t>
  </si>
  <si>
    <t>*  Tangible personal property to be used exclusively in rental or lease may be purchased on resale.</t>
  </si>
  <si>
    <t>*  Except furniture, audio media and audio equipment for rental pursuant to a rent-to-own arrangement; and video media and video equipment (all of which is subject to Service Provider Tax).  Also automobiles, the rentals of which are subject to sales tax.</t>
  </si>
  <si>
    <t>* If a resale certificate is provided.</t>
  </si>
  <si>
    <t xml:space="preserve">There is no state or local sales tax in New Hampshire. </t>
  </si>
  <si>
    <t>*  Purchase is exempt for resale.</t>
  </si>
  <si>
    <t>*  Purchaser has option of paying up-front on cost or charging on rental or lease income stream.</t>
  </si>
  <si>
    <t>Resale exemption applies</t>
  </si>
  <si>
    <t>purchased for rental or lease? (Yes/No) please explain.</t>
  </si>
  <si>
    <t>Does your state tax the gross receipts from tangible</t>
  </si>
  <si>
    <t>*  Tax is computed on the periodic rental or lease payments.  All charges except the cost of gasoline, insurance charges when such amounts are separately stated and the lessee has the option to accept and personal property taxes on motor vehicles are part of the gross receipts of the rental or lease payment.</t>
  </si>
  <si>
    <t>*  Except furniture, audio media and audio equipment rented pursuant to a rent-to-own arrangement; and video media and video equipment (all of which is subject to Service Provider Tax).  Additionally, the rental or lease of automobiles are subject to sales tax.</t>
  </si>
  <si>
    <t>* Retail or lease is treated as a sale.</t>
  </si>
  <si>
    <t>Maybe</t>
  </si>
  <si>
    <t xml:space="preserve">RSA 78-A, Meals &amp; Rooms Tax. The tax for the purchase of a taxable meal, rental of a taxable accomodation, or rental of an automobile shall apply to all auxiliary charges unless the consumer can purchase the taxable meal, accomodation or automobile rental without the charge at their election and the charge is seperately stated. </t>
  </si>
  <si>
    <t>* Rentals or leases are included in the definition of "sale."</t>
  </si>
  <si>
    <t>Definition of "retail sale" includes the rental or lease of TPP under 32 V.S.A. § 9701(5)</t>
  </si>
  <si>
    <t xml:space="preserve">personal property rentals or leases? (Yes/No) Please </t>
  </si>
  <si>
    <t>explain.</t>
  </si>
  <si>
    <t xml:space="preserve">Does your state tax shipping and delivery charges for </t>
  </si>
  <si>
    <t xml:space="preserve">*  Shipping and delivery charges for taxable goods are included in the taxable gross receipts   </t>
  </si>
  <si>
    <t>*  Exempt if stated separately for direct delivery to the seller by common or contract carrier or the U.S. Postal Service.</t>
  </si>
  <si>
    <t>* Separately-stated transportation charges to the retail customer are generally not taxable.  See DOR Directive 04-5.</t>
  </si>
  <si>
    <t>*  Delivery charge is considered part of receipt subject to tax for taxable tangible personal property.</t>
  </si>
  <si>
    <t>*  If occurring prior to title's passage, only if the item sold is taxable.</t>
  </si>
  <si>
    <t>Definition of "sales price" includes delivery charges under 32 V.S.A. 9701(4)(A)(iv)</t>
  </si>
  <si>
    <t>tangible personal property? (Yes/No) Please explain.</t>
  </si>
  <si>
    <t xml:space="preserve">     Totals</t>
  </si>
  <si>
    <t>RI*</t>
  </si>
  <si>
    <t xml:space="preserve">        Agricultural Services</t>
  </si>
  <si>
    <t xml:space="preserve">        Industrial and mining services</t>
  </si>
  <si>
    <t xml:space="preserve">        Construction</t>
  </si>
  <si>
    <t xml:space="preserve">        Utilities</t>
  </si>
  <si>
    <t xml:space="preserve">        Transportation</t>
  </si>
  <si>
    <t xml:space="preserve">        Storage</t>
  </si>
  <si>
    <t xml:space="preserve">        F.I.R.E.</t>
  </si>
  <si>
    <t xml:space="preserve">        Personal services</t>
  </si>
  <si>
    <t xml:space="preserve">        Business services</t>
  </si>
  <si>
    <t xml:space="preserve">        Computer services</t>
  </si>
  <si>
    <t xml:space="preserve">       Computer Online Services</t>
  </si>
  <si>
    <t xml:space="preserve">        Automotive services</t>
  </si>
  <si>
    <t xml:space="preserve">        Admissions and amusements</t>
  </si>
  <si>
    <t xml:space="preserve">        Professional services</t>
  </si>
  <si>
    <t xml:space="preserve">        Leases</t>
  </si>
  <si>
    <t xml:space="preserve">        Fabrication, repair and installation</t>
  </si>
  <si>
    <t xml:space="preserve">        Miscellaneous</t>
  </si>
  <si>
    <t xml:space="preserve">      Non-exempt entries</t>
  </si>
  <si>
    <t>Not taxed in any of the seven states</t>
  </si>
  <si>
    <t>Utility Service  - Residential Use</t>
  </si>
  <si>
    <t>Automotive storage</t>
  </si>
  <si>
    <t>Long term automobile lease</t>
  </si>
  <si>
    <t>Custom processing (on customer's property)</t>
  </si>
  <si>
    <t>Pet grooming</t>
  </si>
  <si>
    <t>Income from  intrastate transportation of persons</t>
  </si>
  <si>
    <t>Telephone answering service</t>
  </si>
  <si>
    <t>Welding labor (fabrication and repair)</t>
  </si>
  <si>
    <t>Mini -storage</t>
  </si>
  <si>
    <t>Water</t>
  </si>
  <si>
    <t>Electricity</t>
  </si>
  <si>
    <t>Carpet and upholstery cleaning</t>
  </si>
  <si>
    <t>Swimming pool cleaning &amp; maintenance</t>
  </si>
  <si>
    <t>Tuxedo rental</t>
  </si>
  <si>
    <t>Advertising  agency fees (not ad placement)</t>
  </si>
  <si>
    <t>Armored car services</t>
  </si>
  <si>
    <t>Exterminating (includes termite services)</t>
  </si>
  <si>
    <t>Private investigation (detective) services</t>
  </si>
  <si>
    <t>Security services</t>
  </si>
  <si>
    <t>Tire recapping and repairing</t>
  </si>
  <si>
    <t>Window cleaning</t>
  </si>
  <si>
    <t>Information services</t>
  </si>
  <si>
    <t>Mainframe computer access and processing serv.</t>
  </si>
  <si>
    <t xml:space="preserve">Other Electronic Goods - Downloaded </t>
  </si>
  <si>
    <t>Automotive washing and waxing.</t>
  </si>
  <si>
    <t>Automotive road service and towing services</t>
  </si>
  <si>
    <t>Auto service. except repairs, incl. painting &amp; lube</t>
  </si>
  <si>
    <t>Parking lots &amp; garages</t>
  </si>
  <si>
    <t>Automotive rustproofing &amp; undercoating.</t>
  </si>
  <si>
    <t>Admission to school and college sports events</t>
  </si>
  <si>
    <t>Repair labor, generally</t>
  </si>
  <si>
    <t>Labor charges on repairs to motor vehicles</t>
  </si>
  <si>
    <t>Labor on radio/TV repairs; other electronic equip.</t>
  </si>
  <si>
    <t>Labor charges - repairs other tangible property</t>
  </si>
  <si>
    <t>Labor - repairs or remodeling of real property</t>
  </si>
  <si>
    <t>Service contracts sold at the time of sale of TPP.</t>
  </si>
  <si>
    <t>Landscaping services (including lawn care)</t>
  </si>
  <si>
    <t>States w/ tax</t>
  </si>
  <si>
    <t># of these 36 services taxed by each state</t>
  </si>
  <si>
    <t>*</t>
  </si>
  <si>
    <t>No Response, 2007 Data reported.</t>
  </si>
  <si>
    <t>"T"</t>
  </si>
  <si>
    <t>Taxed at a rate that varies across the state (i.e., local rate applicable). See Footnote for detail.</t>
  </si>
  <si>
    <t>Services</t>
  </si>
  <si>
    <t>AL</t>
  </si>
  <si>
    <t>AK</t>
  </si>
  <si>
    <t>AR</t>
  </si>
  <si>
    <t>AZ*</t>
  </si>
  <si>
    <t>CA</t>
  </si>
  <si>
    <t>CO</t>
  </si>
  <si>
    <t>DE</t>
  </si>
  <si>
    <t>DC</t>
  </si>
  <si>
    <t>FL</t>
  </si>
  <si>
    <t>GA</t>
  </si>
  <si>
    <t>HI</t>
  </si>
  <si>
    <t>ID</t>
  </si>
  <si>
    <t>IL</t>
  </si>
  <si>
    <t>IN</t>
  </si>
  <si>
    <t>IA</t>
  </si>
  <si>
    <t>KS</t>
  </si>
  <si>
    <t>KY</t>
  </si>
  <si>
    <t>LA*</t>
  </si>
  <si>
    <t>MD*</t>
  </si>
  <si>
    <t>MI</t>
  </si>
  <si>
    <t>MN</t>
  </si>
  <si>
    <t>MS</t>
  </si>
  <si>
    <t>MO</t>
  </si>
  <si>
    <t>MT</t>
  </si>
  <si>
    <t>NE</t>
  </si>
  <si>
    <t>NV</t>
  </si>
  <si>
    <t>NJ</t>
  </si>
  <si>
    <t>NM*</t>
  </si>
  <si>
    <t>NC</t>
  </si>
  <si>
    <t>ND</t>
  </si>
  <si>
    <t>OH</t>
  </si>
  <si>
    <t>OK*</t>
  </si>
  <si>
    <t>OR</t>
  </si>
  <si>
    <t>PA</t>
  </si>
  <si>
    <t>SC</t>
  </si>
  <si>
    <t>SD</t>
  </si>
  <si>
    <t>TN</t>
  </si>
  <si>
    <t>TX</t>
  </si>
  <si>
    <t>UT</t>
  </si>
  <si>
    <t>VA</t>
  </si>
  <si>
    <t>WA</t>
  </si>
  <si>
    <t>WV</t>
  </si>
  <si>
    <t>WI</t>
  </si>
  <si>
    <t>WY</t>
  </si>
  <si>
    <t>* If shown as taxable for sales tax, the general rate is applicable unless otherwise noted.</t>
  </si>
  <si>
    <t xml:space="preserve">*  Many Alaskan cities levy sales taxes. Generally, these sales taxes apply to first $500 or $1,000 goods and services unless specifically exempted.  The rate ranges from 1% to 6%.  </t>
  </si>
  <si>
    <t>*  State transaction privilege tax is imposed under 16 separate tax classifications.  The state tax rate is 5.6% for most classifications, although prime contracting tax is imposed on 65% of a business's gross receipts.  Currently, the state tax rates are: 0% for the commercial lease classification (county and city taxes may apply), 5.5% for the transient lodging classification, and 3.125% for the mining classification.  In addition to tax imposed at the state level, county and city privilege taxes may apply.  The imposition of county taxes "piggybacks" state taxes.  Some answers below address city privilege taxes, which are governed by the Model City Tax Code ("M.C.T.C.").</t>
  </si>
  <si>
    <r>
      <t xml:space="preserve">*   The statewide sales tax rate is comprised of various increments.  Allocation is:  </t>
    </r>
    <r>
      <rPr>
        <b/>
        <sz val="14"/>
        <rFont val="Calibri"/>
        <family val="2"/>
        <scheme val="minor"/>
      </rPr>
      <t>3.9375%</t>
    </r>
    <r>
      <rPr>
        <sz val="14"/>
        <rFont val="Calibri"/>
        <family val="2"/>
        <scheme val="minor"/>
      </rPr>
      <t xml:space="preserve"> to the state general fund, </t>
    </r>
    <r>
      <rPr>
        <b/>
        <sz val="14"/>
        <rFont val="Calibri"/>
        <family val="2"/>
        <scheme val="minor"/>
      </rPr>
      <t>.50%</t>
    </r>
    <r>
      <rPr>
        <sz val="14"/>
        <rFont val="Calibri"/>
        <family val="2"/>
        <scheme val="minor"/>
      </rPr>
      <t xml:space="preserve"> to a local revenue fund, </t>
    </r>
    <r>
      <rPr>
        <b/>
        <sz val="14"/>
        <rFont val="Calibri"/>
        <family val="2"/>
        <scheme val="minor"/>
      </rPr>
      <t>.50%</t>
    </r>
    <r>
      <rPr>
        <sz val="14"/>
        <rFont val="Calibri"/>
        <family val="2"/>
        <scheme val="minor"/>
      </rPr>
      <t xml:space="preserve"> to a local public safety fund, </t>
    </r>
    <r>
      <rPr>
        <b/>
        <sz val="14"/>
        <rFont val="Calibri"/>
        <family val="2"/>
        <scheme val="minor"/>
      </rPr>
      <t>1.0625%</t>
    </r>
    <r>
      <rPr>
        <sz val="14"/>
        <rFont val="Calibri"/>
        <family val="2"/>
        <scheme val="minor"/>
      </rPr>
      <t xml:space="preserve"> to a second local public safety fund, and </t>
    </r>
    <r>
      <rPr>
        <b/>
        <sz val="14"/>
        <rFont val="Calibri"/>
        <family val="2"/>
        <scheme val="minor"/>
      </rPr>
      <t>1.25%</t>
    </r>
    <r>
      <rPr>
        <sz val="14"/>
        <rFont val="Calibri"/>
        <family val="2"/>
        <scheme val="minor"/>
      </rPr>
      <t xml:space="preserve"> to local and county governments for a total statewide tax of 7.25%.  In addition, individual cities, counties and special district may impose local taxes of up to an additional 2.0%.  The tax rate in the Tax Rate column is shown as the statewide rate.  The rate will be higher if the location where the sale takes place has additional district taxes.</t>
    </r>
  </si>
  <si>
    <t>*  As in most states consumable materials and costs of parts are use taxable for exempt services. Local taxes are imposed on most state taxable services. Local rates vary. In addition, the 70+ home-rule local jurisdictions may impose their own sales tax on many of the listed services. The answers to this survey do not attempt to answer the questions with respect to those home-rule jurisdictions.</t>
  </si>
  <si>
    <t xml:space="preserve">*  Delaware has no sales tax.  Enumerated list of services and professions subject to annual license fee and monthly gross receipts tax on receipts in excess of $100,000 per month at .398% rate. </t>
  </si>
  <si>
    <t>* Rate changed in October 1994 from 6% to 5.75%.</t>
  </si>
  <si>
    <t xml:space="preserve">* Hawaii does not have a sales tax.  Instead, General Excise Tax (GET) is imposed on the value of products, gross proceeds of sales or gross income. A wholesale of services rate of 1/2% is allowed for services that are resold. Also, exported services are exempt.  </t>
  </si>
  <si>
    <t>*  Local option sales tax coverage of services is similar to state coverage.  There are some exceptions, among them no local option tax on sales by the Dept. of Transportation.</t>
  </si>
  <si>
    <t>* Sales tax rate increased from 5% to 6% on 1/3/2008.</t>
  </si>
  <si>
    <t>* A complete listing of local taxes can be found at the Minnesota Department of Revenue website by searching with the term "Local Taxes".</t>
  </si>
  <si>
    <t>For the local sales tax rates, please go to http://dor.mo.gov/business/sales/rates/2017/</t>
  </si>
  <si>
    <r>
      <t>*  Note: City or county local tax  of 0.5%, 1.0%</t>
    </r>
    <r>
      <rPr>
        <sz val="14"/>
        <color rgb="FFFF0000"/>
        <rFont val="Calibri"/>
        <family val="2"/>
        <scheme val="minor"/>
      </rPr>
      <t>,</t>
    </r>
    <r>
      <rPr>
        <sz val="14"/>
        <rFont val="Calibri"/>
        <family val="2"/>
        <scheme val="minor"/>
      </rPr>
      <t xml:space="preserve"> 1.5%, </t>
    </r>
    <r>
      <rPr>
        <sz val="14"/>
        <color rgb="FFFF0000"/>
        <rFont val="Calibri"/>
        <family val="2"/>
        <scheme val="minor"/>
      </rPr>
      <t>1.75%, or 2.0%</t>
    </r>
    <r>
      <rPr>
        <sz val="14"/>
        <rFont val="Calibri"/>
        <family val="2"/>
        <scheme val="minor"/>
      </rPr>
      <t xml:space="preserve"> may apply when the state tax is due.  See Reg. 1-007 for Gross Receipts Defined.</t>
    </r>
  </si>
  <si>
    <t xml:space="preserve">*  For all services listed TPP consumed, used, or sold in conjunction with the service is taxable.  Additionally, there are  County option taxes allowed for a total rate of up to 8.265 % in electing counties. In addition Nevada has a gross recipts tax that taxes all services at different rates depending on the business'  NAICS code. It is called the Commerce Tax and there are no deductions for COGS or expenses. </t>
  </si>
  <si>
    <t>*  Excludes government services; many farming and ranching, provided by certain nonprofit entities other than research and development performed out of state but used in state, for resale,  etc.</t>
  </si>
  <si>
    <t xml:space="preserve">*Items subject to the general State rate of sales or use tax are subject to the applicable local and applicable transit rates of tax with exceptions noted for mobile homes, modular homes, aircraft, and qualified jet engines.  </t>
  </si>
  <si>
    <t>* In general, service providers must pay sales or use tax on the cost of all tangible personal property used to provide services. Local sales, use, lodging, and restaurant taxes may apply on transactions subject to state tax. See Local Option Taxex by Location guideline at www.nd.gov/tax.</t>
  </si>
  <si>
    <t>*  May include county or transit district add-on tax rate. Additional information can be found at tax.ohio.gov.</t>
  </si>
  <si>
    <t>*   Local option rate is in addition to state sales tax rate.</t>
  </si>
  <si>
    <t>* Oregon does not have a sales tax.</t>
  </si>
  <si>
    <r>
      <t xml:space="preserve">* The sale and purchase of tangible personal property subject to the state sales and use tax rate is also subject to local sales and use tax collected and administered by the Department of Revenue on the behalf of counties and other jurisdictions unless otherwise specifically exempt. In most counties, the SCDOR administers and collects a local sales and use tax on behalf of local jurisdictions ranging from 1% - 2.5% (see SC Information Letter #17-2 for more details on local taxes effective March 1, 2017). Additional local tax changes will be effective as of May 1, 2017. As a result of the May 1, 2017 local tax changes, the SCDOR will administer and collect a local sales and use tax on behalf of local jurisdictions ranging from 1% to 3%. A separate information letter, not available at the time of this survey, will be issued reflecting those local tax changes. Note: Department advisory opinions (revenue rulings) and regulations referenced above can be found at the Department's website at </t>
    </r>
    <r>
      <rPr>
        <b/>
        <sz val="14"/>
        <rFont val="Calibri"/>
        <family val="2"/>
        <scheme val="minor"/>
      </rPr>
      <t>dor.sc.gov</t>
    </r>
    <r>
      <rPr>
        <sz val="14"/>
        <rFont val="Calibri"/>
        <family val="2"/>
        <scheme val="minor"/>
      </rPr>
      <t xml:space="preserve"> under "</t>
    </r>
    <r>
      <rPr>
        <b/>
        <sz val="14"/>
        <rFont val="Calibri"/>
        <family val="2"/>
        <scheme val="minor"/>
      </rPr>
      <t>Resources</t>
    </r>
    <r>
      <rPr>
        <sz val="14"/>
        <rFont val="Calibri"/>
        <family val="2"/>
        <scheme val="minor"/>
      </rPr>
      <t xml:space="preserve">&gt; </t>
    </r>
    <r>
      <rPr>
        <b/>
        <sz val="14"/>
        <rFont val="Calibri"/>
        <family val="2"/>
        <scheme val="minor"/>
      </rPr>
      <t>Law and Policy</t>
    </r>
    <r>
      <rPr>
        <sz val="14"/>
        <rFont val="Calibri"/>
        <family val="2"/>
        <scheme val="minor"/>
      </rPr>
      <t>."</t>
    </r>
  </si>
  <si>
    <t>*  Exempts health and education services; services performed on projects located outside South Dakota; sales commissions; social services; and some other categories by specific lists.</t>
  </si>
  <si>
    <t xml:space="preserve">*  A local option sales tax has been adopted by all cities or counties at rates ranging from 1.5% to 2.75%, and is in addition to the 7% state tax. </t>
  </si>
  <si>
    <t>* Plus local taxes of up to 2%.</t>
  </si>
  <si>
    <r>
      <t xml:space="preserve">*  4.7 state rate - local rates range between </t>
    </r>
    <r>
      <rPr>
        <sz val="14"/>
        <color rgb="FFFF0000"/>
        <rFont val="Calibri"/>
        <family val="2"/>
        <scheme val="minor"/>
      </rPr>
      <t>1.25% and 3.90%</t>
    </r>
    <r>
      <rPr>
        <sz val="14"/>
        <rFont val="Calibri"/>
        <family val="2"/>
        <scheme val="minor"/>
      </rPr>
      <t xml:space="preserve">. </t>
    </r>
  </si>
  <si>
    <r>
      <t xml:space="preserve">*  Includes 4.3% state tax and 1% state-wide local tax. </t>
    </r>
    <r>
      <rPr>
        <sz val="14"/>
        <color rgb="FFFF0000"/>
        <rFont val="Calibri"/>
        <family val="2"/>
        <scheme val="minor"/>
      </rPr>
      <t>Additional 0.7% tax in the Northern Virginia and Hampton Roads regions for a total rate of 6% in those regions.</t>
    </r>
  </si>
  <si>
    <t>*  State retail sales tax rate only; local sales tax rates not shown.</t>
  </si>
  <si>
    <r>
      <t xml:space="preserve">*  Generally all services except personal and professional are taxable.  Exemptions include sales to government or nonprofit organizations, sales of radio and broadcasting time, etc.  </t>
    </r>
    <r>
      <rPr>
        <b/>
        <sz val="14"/>
        <color theme="3"/>
        <rFont val="Calibri"/>
        <family val="2"/>
        <scheme val="minor"/>
      </rPr>
      <t xml:space="preserve">The 1% tax on sales, purchases and uses of food and food ingredients intended for human consumption terminated after June 30, 2013 (W. Va.Code </t>
    </r>
    <r>
      <rPr>
        <b/>
        <sz val="14"/>
        <color theme="3"/>
        <rFont val="Calibri"/>
        <family val="2"/>
      </rPr>
      <t>§</t>
    </r>
    <r>
      <rPr>
        <b/>
        <sz val="10.5"/>
        <color theme="3"/>
        <rFont val="Calibri"/>
        <family val="2"/>
      </rPr>
      <t xml:space="preserve"> 11-15-3a).</t>
    </r>
  </si>
  <si>
    <t>* Note that each of Wyoming's 23 counties can impose additional option taxes of up to 3% and lodging taxes of up to 4%. See Tax Rate Chart</t>
  </si>
  <si>
    <t xml:space="preserve">* Effective January 1, 2007, a surcharge equal to 1/2% applies to all gross receipts from goods and services that are sold to customers in the City and County of Honolulu and that are subject to GET or Use Tax at 4%.  </t>
  </si>
  <si>
    <t>*  Soil preparation may be taxable under the prime contracting classification.</t>
  </si>
  <si>
    <t>*  Tax rate applies to gross receipts in excess of $100,000 per month.</t>
  </si>
  <si>
    <t>*  Tangible personal property use in performing agricultural services may be taxable to the service provider.</t>
  </si>
  <si>
    <t>* Note: The Michigan agricultural production exemption provides a sales and use tax exemption for tangible personal property sold to persons engaged in a business enterprises and used for agricultural or horticultural production.  See MCL 205.94f; 205.54a(1)(e).</t>
  </si>
  <si>
    <t xml:space="preserve">*  B&amp;O tax paid by the firm.  </t>
  </si>
  <si>
    <t>*  Sales of tangible property or taxable services purchased for use or consumption in connection with the commercial production of an agricultural product are exempt.</t>
  </si>
  <si>
    <t>*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 See Agricultural Publication</t>
  </si>
  <si>
    <t>* Veterinary responsible for tax on tangible personal propery used in the business; sales of tangible personal property taxable.</t>
  </si>
  <si>
    <t>*  Pet grooming service is taxable.</t>
  </si>
  <si>
    <t>* Charges for veterinary services are exempt, but sale or use of medicines for non-agricultural animals are taxable.</t>
  </si>
  <si>
    <t>* See Reg. 1-078</t>
  </si>
  <si>
    <t>* Only professional medical services are exempt.</t>
  </si>
  <si>
    <t xml:space="preserve">* Receipts from veterinary services, medicine or supplies used in the medical treatment of cattle are deductible. </t>
  </si>
  <si>
    <r>
      <t xml:space="preserve">* Veterinary services are not listed as a taxable service under Tex. Tax Code </t>
    </r>
    <r>
      <rPr>
        <b/>
        <sz val="14"/>
        <color rgb="FFFF0000"/>
        <rFont val="Calibri"/>
        <family val="2"/>
        <scheme val="minor"/>
      </rPr>
      <t xml:space="preserve">Sec. </t>
    </r>
    <r>
      <rPr>
        <sz val="14"/>
        <rFont val="Calibri"/>
        <family val="2"/>
        <scheme val="minor"/>
      </rPr>
      <t>151.0101.</t>
    </r>
  </si>
  <si>
    <r>
      <t>*  Professional services are exempt in West Virginia from sales tax</t>
    </r>
    <r>
      <rPr>
        <sz val="14"/>
        <rFont val="Calibri"/>
        <family val="2"/>
        <scheme val="minor"/>
      </rPr>
      <t xml:space="preserve">. </t>
    </r>
    <r>
      <rPr>
        <b/>
        <sz val="14"/>
        <color theme="4"/>
        <rFont val="Calibri"/>
        <family val="2"/>
        <scheme val="minor"/>
      </rPr>
      <t xml:space="preserve"> </t>
    </r>
    <r>
      <rPr>
        <b/>
        <u/>
        <sz val="14"/>
        <color theme="3"/>
        <rFont val="Calibri"/>
        <family val="2"/>
        <scheme val="minor"/>
      </rPr>
      <t xml:space="preserve">"Professional service" means and includes (1) an activity recognized as professional under common law, its natural and logical derivaties; (2) an activity determined by the State Tax Department to be professional; and (3) any activity determined by the West Virginia Legislature in W. Va. Code </t>
    </r>
    <r>
      <rPr>
        <b/>
        <u/>
        <sz val="14"/>
        <color theme="3"/>
        <rFont val="Calibri"/>
        <family val="2"/>
      </rPr>
      <t xml:space="preserve">§ 11-15-1 </t>
    </r>
    <r>
      <rPr>
        <b/>
        <i/>
        <u/>
        <sz val="14"/>
        <color theme="3"/>
        <rFont val="Calibri"/>
        <family val="2"/>
      </rPr>
      <t xml:space="preserve">et seq. </t>
    </r>
    <r>
      <rPr>
        <b/>
        <u/>
        <sz val="14"/>
        <color theme="3"/>
        <rFont val="Calibri"/>
        <family val="2"/>
      </rPr>
      <t>to be professional.</t>
    </r>
  </si>
  <si>
    <t>*  Wyoming does not currently administer sales tax on veterinary services. However purchases by veterinarians are taxable business purchases. No exemption exists complimentary to human use for medications, equipment, etc. See Agricultural Publication.</t>
  </si>
  <si>
    <t>*  Tax due on tangible personal property consumed, not on services performed.</t>
  </si>
  <si>
    <t>* Training is exempt as a professional service.</t>
  </si>
  <si>
    <r>
      <t>* Horse boarding services are not listed as a taxable service under Tex. Tax Code</t>
    </r>
    <r>
      <rPr>
        <b/>
        <sz val="14"/>
        <color rgb="FFFF0000"/>
        <rFont val="Calibri"/>
        <family val="2"/>
        <scheme val="minor"/>
      </rPr>
      <t xml:space="preserve"> Sec.</t>
    </r>
    <r>
      <rPr>
        <sz val="14"/>
        <rFont val="Calibri"/>
        <family val="2"/>
        <scheme val="minor"/>
      </rPr>
      <t xml:space="preserve"> 151.0101.</t>
    </r>
  </si>
  <si>
    <t>*  Boarding taxable under Sec. 77.52(2)(a)10, Wis. Stats.  Training is not a taxable service.</t>
  </si>
  <si>
    <t>*  See Agricultural Publication.</t>
  </si>
  <si>
    <t>* Grooming performed for veterinary purposes is not taxable if it is an integral part of the nontaxable service of veterinary care.</t>
  </si>
  <si>
    <t xml:space="preserve">* Taxable both state and local sales tax. </t>
  </si>
  <si>
    <t xml:space="preserve">* Pet grooming services (except for horses and service animals or for veterinary purposes), including shampooing, clipping, trimming, nail cutting, and other grooming services are taxable at 6.875% plus any applicable local rates. </t>
  </si>
  <si>
    <t>*  Considered service to tangible personal property.</t>
  </si>
  <si>
    <t>*   Pet washing, except for medicinal purposes, is taxable while grooming services are not.  A bundled charge for washing and grooming is taxable.</t>
  </si>
  <si>
    <t>*  Taxable as washing/cleaning of taxable personal property (TPP).</t>
  </si>
  <si>
    <t>*  Taxable under sec. 77.52(2)(a)10 Wis. Stats. as cleaning or maintenance of tangible personal property.</t>
  </si>
  <si>
    <t>* Lawn care services to residential property (single family dwelling) are exempt.</t>
  </si>
  <si>
    <t>*  Landscaping is generally taxable under the prime contracting classification.  Lawn maintenance services are not generally taxable if the contract does not include landscaping activities. Taxable landscaping activities include installing lawns, grading or leveling ground, installing gravel or boulders, planting trees and other plants, felling trees, removing or mulching tree stumps, removing other imbeded plants building or mofifying irrigation berms, repairing sprinkler or watering systems, installing railroad ties and installing underground sprinkler or watering systems. Non-taxable lawn maintenance includes lawn mowing and edging, weeding, repairing sprinkler heads or drip irrigation heads, seasonal replacement of flowers, refreshing gravel, lawn de-thatching, seeding winter lawns leaf and debris collections and removal, tree or shrub pruning or clipping, garden and gravel raking and applying pesticides and fertilizer materials.</t>
  </si>
  <si>
    <t>*Lawn care falls under DC reg. 472</t>
  </si>
  <si>
    <t>* Landscaper responsible for tax on tangible personal propery used in landscape business</t>
  </si>
  <si>
    <t>*  Taxable if TPP is provided and not separately stated on the bill; lawn care taxable in full.</t>
  </si>
  <si>
    <t>*  Exempt if performed in connection with new construction.</t>
  </si>
  <si>
    <t>*Mowing, trimming, aerating, raking, tilling, tree removal are exempt.</t>
  </si>
  <si>
    <t>*  Initial seeding or sodding of a lawn, installing or moving plants, trees or bushes, and construction contracts for the improvement of real property are exempt.  Lawn and garden care, fertilizing, mowing, spraying, and sprigging services; garden planting and maintenance; tree, bush, and shrub pruning, bracing, spraying and surgery; indoor plant care; tree, bush, shrub, and stump removal; and tree trimming for public utility lines are taxable.</t>
  </si>
  <si>
    <t>*  Grading, excavating, ditching, dredging and landscaping(contouring, forming or functional alteration of the land) planting of flowers, planting of shrubs or trees and the establishment of lawns are taxable.  Lawn mowing, tree trimming and shrub trimming are exempt.</t>
  </si>
  <si>
    <t xml:space="preserve">* See Reg. 1-100 Pest Control Services and Reg. 1-017, Contractors.  Certain parts of landscaping services, such as pest control, and certain construction projects are taxable.  </t>
  </si>
  <si>
    <t>*  Taxable unless an exempt capital improvement (e.g., installation of a new fence, pond, underground sprinkler, hardscaping - deck, paver patio, walkway, driveway, retaining wall, pool deck).</t>
  </si>
  <si>
    <t>*Tax is not due on the gross receipts.  Rather purchases to fulfill the services are taxed in accordance with G.S. 105-164.4H.</t>
  </si>
  <si>
    <t>*  Material subject to 5% use tax.</t>
  </si>
  <si>
    <t>*  See lawncare and landscaping information release.</t>
  </si>
  <si>
    <t>*  Lawn care is taxable, designing landscapes, planting trees, and maintaining landscape is exempt.</t>
  </si>
  <si>
    <t>* Depending on the service, could potentially be subject to contractors' excise tax (2%)</t>
  </si>
  <si>
    <t>*  Sale of shrubbery, trees, etc. Constitutes taxable sale.</t>
  </si>
  <si>
    <t>*  plus 0.471% B&amp;O tax paid by the firm. Exempt for farmers.</t>
  </si>
  <si>
    <t>*  Initial planting of trees and shrubs are exempt as a capital improvement.</t>
  </si>
  <si>
    <t>*  Landscaping and lawn maintenance, including planning and counseling, taxable.</t>
  </si>
  <si>
    <t>*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 See Sales Tax Guide for the Construction Industry</t>
  </si>
  <si>
    <t>*  Removal and replacement of overburden is taxable as prime contracting.  Nonmetalliferous mining services are taxable at 3.125% under the mining classification.</t>
  </si>
  <si>
    <t>*  Tangible property used in performing these services may be taxable to person performing the service.</t>
  </si>
  <si>
    <t>* Excavation, without more, is a taxable service, but excavation for mining is normally an exempt service performed in connection with new construction.</t>
  </si>
  <si>
    <t>*  Exempt if service provider is subject to taxation on mineral production under Resource Excise Tax Act.</t>
  </si>
  <si>
    <t>]</t>
  </si>
  <si>
    <t>* directly in producing TPP for sale by mining</t>
  </si>
  <si>
    <t>*  B&amp;O tax paid by the firm; depends upon nature of the service</t>
  </si>
  <si>
    <t>*  Sales of tangible property or taxable services directly used or consumed in the activities of natural resource production are exempt from tax.</t>
  </si>
  <si>
    <t>*  See Mining Publication</t>
  </si>
  <si>
    <t>* Services performed in connection with geophysical surveying, exploring, developing, drilling, producing, distributing, or testing of oil, gas, water and other mineral resources are taxable at the regular retail rate of sales tax unless subject to the 3.5% contractor's tax.</t>
  </si>
  <si>
    <t>* directly in exploration</t>
  </si>
  <si>
    <t>*  W.S. 39-15-105(a)(viii)(B) exempts the sales of services of professional engineers, geologists or members of similar professions. It applies to any and all seismographic and geophysical surveying, stratigraphic testing, coring, logging and testing calculated to reveal the existence of geological conditions favorable to the accumulation of oil or gas.</t>
  </si>
  <si>
    <t>*  Repair services taxable.</t>
  </si>
  <si>
    <t>*  Taxable under the prime contracting classification.</t>
  </si>
  <si>
    <t>*Taxable both state and local sales tax on existing well.                                                                                                                        * Labor services of installing or applying tangible personal property on original construction of a well are exempt.</t>
  </si>
  <si>
    <r>
      <t xml:space="preserve">*  Drilling contracts in excess of $10,000 are taxable at 3.5% </t>
    </r>
    <r>
      <rPr>
        <sz val="14"/>
        <color rgb="FFFF0000"/>
        <rFont val="Calibri"/>
        <family val="2"/>
        <scheme val="minor"/>
      </rPr>
      <t>(contractor's tax)</t>
    </r>
    <r>
      <rPr>
        <sz val="14"/>
        <rFont val="Calibri"/>
        <family val="2"/>
        <scheme val="minor"/>
      </rPr>
      <t xml:space="preserve">.  </t>
    </r>
    <r>
      <rPr>
        <sz val="14"/>
        <color rgb="FFFF0000"/>
        <rFont val="Calibri"/>
        <family val="2"/>
        <scheme val="minor"/>
      </rPr>
      <t xml:space="preserve"> See answer above for other oil field services.</t>
    </r>
  </si>
  <si>
    <t>* directly in production of crude oil and natural gas</t>
  </si>
  <si>
    <t>* A severance tax of 6% of the grosss value at the well is levied on the production of oil and gas.</t>
  </si>
  <si>
    <t>* Labor to start, stimulate, increase production, and work on formation outside the well bore are not subject to Oil Well Service Tax.</t>
  </si>
  <si>
    <t>*  Taxable if for sale or rental of TPP.</t>
  </si>
  <si>
    <t xml:space="preserve">*  W.S. 39-15-103(a)(i)(K) imposes tax on the sales price paid for all services and tangible personal property used in rendering services to real or tangible personal property within an oil or gas well site beginning with and including the setting and cementing of production casing, or if production casing is not set as in the case of an open hole completion, after the completion of the underreaming or the attainment of total depth of the oil or gas well and continuing with all activities sequentially required for the production of any oil or gas well regardless of the chronological occurrence of the activity. All services required during the entire productive life of the well, including recompletion, all the way through abandonment shall be subject to this subparagraph. The provisions of W.S. 39-15-301 through 39-15-311 and W.S. 39-16-304 through 39-16-311 shall not apply to this subparagraph. W.S. 39-15-105(a)(viii)(B) exempts the services of professional engineers, geologists or members of similar professions including the sales price paid for all services to real or tangible personal property leading to building location, drilling and all related activities that must be completed prior to setting the production casing, including coring, logging and testing done prior to the setting of production casing for the drilling of any oil or gas well or for the deepening or extending of any well previously drilled for oil or gas beyond the maximum point to which they were initially drilled. The exemption in this subparagraph shall also apply to any and all seismographic and geophysical surveying, stratigraphic testing, coring, logging and testing calculated to reveal the existence of geologic conditions favorable to the accumulation of oil or gas. </t>
  </si>
  <si>
    <t>* Exempt if there is no transfer of tangible personal property</t>
  </si>
  <si>
    <t>*  Taxable under the job printing classification.</t>
  </si>
  <si>
    <t xml:space="preserve">* Typesetting services are nontaxable.  Fabrication of plates and film for printing is subject to tax.       </t>
  </si>
  <si>
    <t xml:space="preserve">*  Tangible property used in performing this service may be taxable to person performing the service.  Service is taxable at 6% when TPP is transferred to person.  </t>
  </si>
  <si>
    <t>* Printer is responsible for tax on tangible personal property purchased for use in typesetting. Plates, dies and mats are exempt.</t>
  </si>
  <si>
    <t xml:space="preserve">*  Sales to businesses primarily devoted to printing exempt. </t>
  </si>
  <si>
    <t>Taxable both state and local sales tax.</t>
  </si>
  <si>
    <t xml:space="preserve">*  Provided title is not conveyed to customer. </t>
  </si>
  <si>
    <t>*  An exemption for this service is currently suspended. Taxed at 4% until July 1, 2009; exempt for periods thereafter.</t>
  </si>
  <si>
    <t xml:space="preserve">Sales of tangible personal property by printers, litographers, typographers, etc. are generally taxable.  If a printer imprints on customer-provided material, then the transaction is not taxable. See R 205.113.  </t>
  </si>
  <si>
    <t>* Prepress services that result in the sale of printed material are taxable. Printing press plates may qualify for specific exemptions as separate detachable units or as special tooling.</t>
  </si>
  <si>
    <t>*Taxable as repair, maintenance , and installation services generally. Some transactions exempt from sales and use tax and subject to the 1% certain machinery and equipment tax imposed per Article 5F of Chapter 105.</t>
  </si>
  <si>
    <t>*  Sale of plates to printer subject to tax.</t>
  </si>
  <si>
    <t>All transactions by which printed, imprinted, overprinted, lithographic, multilithic, blueprinted, photostatic, or other productions or reproductions of written or graphic matter are or are to be furnished or transferred are considered a taxable sale.</t>
  </si>
  <si>
    <t>* Exempt if purchased by a printer or publisher.</t>
  </si>
  <si>
    <t>*  Taxable if sale of TPP not for resale.</t>
  </si>
  <si>
    <t>* Exempt if used directly in the manufacturing process</t>
  </si>
  <si>
    <t>*  plus 0.471% B&amp;O tax paid by the firm.</t>
  </si>
  <si>
    <t>*  Platemaking exempt, typesetting taxable.</t>
  </si>
  <si>
    <t>*  May be exempt under sec. 77.54(2) or (2m) Wis. Stats.</t>
  </si>
  <si>
    <t>*  A construction contractor that is a prime contractors on a project is taxable under the prime contracting classification on its gross receipts from the project.</t>
  </si>
  <si>
    <t xml:space="preserve">*  Construction contractors are generally consumers of "materials" furnished and retailers of "fixtures."  Services are not taxable (except jobsite fabrication of fixtures).   </t>
  </si>
  <si>
    <t>*  Tax rate applies to gross receipts in excess of $100,000 per month.  Non-resident contractor pays a 6% bond requirement.</t>
  </si>
  <si>
    <t>* Contractor responsible for tax on all tangible personal property.</t>
  </si>
  <si>
    <t>*  Deduction available for qualifying subcontracted work.</t>
  </si>
  <si>
    <t>* No sales tax is imposed upon the labor services of installing or applying tangible personal property in connection with the original construction of a building or facility, the original construction, reconstruction, restoration, remodeling, renovation, repair or replacement of a residence or the construction, reconstruction, restoration, replacement or repair of a bridge or highway. Labor service of installing or applying tangible personal property on existing commercial property are subject to both state and local sales tax.</t>
  </si>
  <si>
    <t>*  Note: A contractor working on real property is considered the consumer of all materials used on the contract, and is therefore not making a retail sale of materials.  See Revenue Administrative Bulletins (RAB) 2016-24 and 2016-18.</t>
  </si>
  <si>
    <t>* Retail sales of material without labor are taxable.</t>
  </si>
  <si>
    <t>* For non-residential contracts over $10,000, a 3.5% tax is imposed on the value of the contract.  For contracts under $10,000, the 7% sales tax is imposed on material purchases by the contractor.  Apartments and condominiums are considered non-residential for purposes of the 3.5% tax beginning July 1, 2007.</t>
  </si>
  <si>
    <t>*  License fee measured by gross receipts of "public" contractors.  Work on federal research facilities is excluded.</t>
  </si>
  <si>
    <t>* Charges are exempt as long as an exempt capital improvement.</t>
  </si>
  <si>
    <t xml:space="preserve">*  Sub-contractor can deduct if prime provides Type 6 NTTC to sub. A deduction is also available receipts from providing military construction services at a New Mexico military installation located in Curry County to implement special operations mission transition projects. </t>
  </si>
  <si>
    <t>*  Contractors' excise tax applies to all construction services in Division C</t>
  </si>
  <si>
    <t>*  Taxable if repair or installation of tangible personal property.  Exempt if services performed on real property.  Made to order sales of tangible personal property are taxable.</t>
  </si>
  <si>
    <t>* Labor on all new construction and residential structures is nontaxable.  For new construction and residential repair and remodeling, only separately-stated charges for materials are taxable.</t>
  </si>
  <si>
    <t>*  If the activity results in a capital improvement then the service performed is exempt from tax.  However, the contractor is subject to tax on all purchases of goods and services used in the performance of a capital improvement contract.</t>
  </si>
  <si>
    <t>*  Real property construction only.</t>
  </si>
  <si>
    <t>*  Wyoming does not currently administer a gross income tax on construction services.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t>
  </si>
  <si>
    <t>*  Flooring services performed in an existing structure are taxable.</t>
  </si>
  <si>
    <t xml:space="preserve">*  Construction contractors are generally consumers of "materials" furnished and retailers of "fixtures."  Services are not taxable (except jobsite fabrication of fixtures).     </t>
  </si>
  <si>
    <t>*  Contractors generally owe sales tax on the cost price of TPP (or fabricated cost if applicable) used to perform real property improvements.  See Rules 12A-1.043 and 12A-1.051, F.A.C.</t>
  </si>
  <si>
    <r>
      <t xml:space="preserve">*  Electricians, electrical work, wiring, insulating, plumbing or pipe fitting, tin and sheet metal shops, woodworking and wood turning shops, and welding are taxable.  These are subject to the 3.5% contractor's tax in lieu of the sales tax if they are done in the performance of a non-residential contract exceeding $10,000.  Apartments and condominiums are considered non-residential for purposes of the 3.5% tax beginning July 1, 2007.  </t>
    </r>
    <r>
      <rPr>
        <sz val="14"/>
        <color rgb="FFFF0000"/>
        <rFont val="Calibri"/>
        <family val="2"/>
        <scheme val="minor"/>
      </rPr>
      <t>Real property painting is not subject to regular sales tax but is subject to the 3.5% contractor's tax if the job is non-residential and exceeds $10,000.</t>
    </r>
  </si>
  <si>
    <t>*  Exempt as long as an exempt capital improvement.</t>
  </si>
  <si>
    <t>*Some transaction are subject to tax as repair, maintenance, and installation services.  Other transactions taxed pursuant to G.S. 105-164.4H as real property contracts or mixed contracts.</t>
  </si>
  <si>
    <t>*  The transfer of property as part of lawncare and landscaping services is never a construction contract.  See lawncare and landscaping information release.   http://www.tax.ohio.gov/Portals/0/communications/information_releases/landscaping%20info%20release%2011-2012%20FINAL.pdf</t>
  </si>
  <si>
    <t>* Labor on all new construction and residential structures is nontaxable. For new construction and residential repair and remodeling, only separately-stated material charges are taxable to the customer.</t>
  </si>
  <si>
    <t>*  If for services on real property.</t>
  </si>
  <si>
    <t xml:space="preserve">*Note: Unless otherwise exempt, a contractor is required to pay sales or use tax on all items used to provide the contractor's service, including equipment, supplies, materials, and any other non-exempt tangible personal property it uses or consumes.  See Revenue Administrative Bulletins 2016-24 and 2016-18.   </t>
  </si>
  <si>
    <t>*  Subject to the 3.5% contractor's tax in lieu of the sales tax if they are done in the performance of a non-residential contract exceeding $10,000.  Apartments and condominiums are considered non-residential for purposes of the 3.5% tax beginning July 1, 2007.</t>
  </si>
  <si>
    <t>* Except clearing land for a new development and clearing and filling of land performed in connection with the installation of structures.</t>
  </si>
  <si>
    <t>* Labor is nontaxable if work is to prepare for new or residential construction.</t>
  </si>
  <si>
    <t>*  Landscaping taxed.</t>
  </si>
  <si>
    <t>*  Taxable under the prime contracting classification, with an exemption for well monitoring that is required by law.</t>
  </si>
  <si>
    <t xml:space="preserve">*  Construction contractors are generally consumers of "materials" furnished and retailers of "fixtures."  Services are not taxable (except jobsite fabrication of fixtures). </t>
  </si>
  <si>
    <t>*  Labor services on original drilling of a well are exempt, as are services if water well is part of residence.  Labor services of installing or applying tangible personal property on existing commercial well are subject to tax.</t>
  </si>
  <si>
    <t>* plus 0.471% B&amp;O tax paid by the firm.</t>
  </si>
  <si>
    <t>*  Taxable under the transporting classification, although taxation of the air transport of persons is generally exempt as preempted by federal law.</t>
  </si>
  <si>
    <t>*  Annual license for 1st vehicle is $45, additional vehicles is $30.</t>
  </si>
  <si>
    <t>*  This service can be taxable if the passenger has control of the vehicle.  D.C. Mun. Regs. 9  §462 .</t>
  </si>
  <si>
    <t>*  TPP used in performing these services is taxable to service provider.</t>
  </si>
  <si>
    <t>* Transportation charges by urban transit systems, public transit authorities or local gov. are exempt.</t>
  </si>
  <si>
    <t>*  Exempt from general excise tax; subject to public service company tax; air carriers pre-empted by federal law.  On October 1, 2001, motor carriers were transferred out of the public service company tax chapter into the general excise tax chapter.</t>
  </si>
  <si>
    <t>not sales tax, but we have a transportation tax that is 3% of the total fare</t>
  </si>
  <si>
    <t>* Except limousine services that begin and end in NJ are taxable, prior to 5/1/17.</t>
  </si>
  <si>
    <t>*  Intercity taxi or bus exempt from municipal gross receipts tax.  Intercounty exempt from all local option taxes.</t>
  </si>
  <si>
    <t>*  Except transportation of persons where the fare of each person does not exceed one dollar, transportation of pupils to and from elementary or high schools, tourist service transportation, by taxicabs, and funeral trans. for family members, charter or tour bus trans.</t>
  </si>
  <si>
    <t>*  Airplane travel is exempt.</t>
  </si>
  <si>
    <t>* Public utility tax; motor transportation classification.</t>
  </si>
  <si>
    <t>*  Exempt if subject to regulation by the West Virginia Public Service Commission.</t>
  </si>
  <si>
    <t>*  W.S. 39-15-103(a)(i)(D) imposes sales tax on the sales price paid for intrastate transportation of passengers.</t>
  </si>
  <si>
    <t>*  Honolulu city and county owned transit receipts are exempt; others taxable, subject to public service company tax.  On October 1, 2001, motor carriers were transferred out of the public service company tax chapter into the general excise tax chapter.</t>
  </si>
  <si>
    <t>*  Taxable at 5% intrastate plus local option; exempt if interstate.</t>
  </si>
  <si>
    <t>* Receipts are exempt.  Purchases of buses are subject to the 3% state rate of highway use tax with maximum of $2,000 pursuant to G.S. 105-187.3</t>
  </si>
  <si>
    <t>*  See resort tax information release. http://www.tax.ohio.gov/sales_and_use/information_releases/st200803.aspx</t>
  </si>
  <si>
    <t>* Public utility tax; urban transportation classification.</t>
  </si>
  <si>
    <t>*  Generally, transporting for hire of persons, freight or property by motor vehicle is subject to tax under the transporting classification.  Nevertheless, this gross income is exempt if the business is subject to the motor carrier fee or light motor vehicle fee to the Arizona Department of Transportation.</t>
  </si>
  <si>
    <t>* Limousine service is taxable</t>
  </si>
  <si>
    <t>*  Intercity taxi or bus exempt from local gross receipts tax.</t>
  </si>
  <si>
    <t>* Charges for transportation services by an independent contract or common carrier are not subject to tax.  However, charges for transportation may be taxable when a retailer sells tangible personal property and the retailer delivers the property with its own vehicle.</t>
  </si>
  <si>
    <t>*  Taxable when delivery originates and terminates in DC.</t>
  </si>
  <si>
    <t>*  Non-air service is taxable.</t>
  </si>
  <si>
    <t>*  Exempt from local gross receipts tax.</t>
  </si>
  <si>
    <t>* shipping fees associated with taxable sales are taxable.</t>
  </si>
  <si>
    <t>* Armed courier services are taxable security services.</t>
  </si>
  <si>
    <t>*  W.S. 39-15-105(a)(viii)(A)(II) exempts the intrastate transportation of freight or property, including oil and gas by pipeline. See WY Dept of Rev Rules Chap 2, Sec 5(i).</t>
  </si>
  <si>
    <t>*  Sale of air transportation exempt under 49 U.S.C. section 40116.</t>
  </si>
  <si>
    <t>*  Generally subject to tax under the commercial lease classification (state tax rate is 0% but county and city privilege taxes apply), but exempt if the storage is similar to a warehouse and the person does not have access to stored goods.</t>
  </si>
  <si>
    <t>*  The rate has changed from 12% to 18%. It is exempt if the parking lot is owned or operated by WMATA.  If parking for residential, then the rate is exempt (DC reg. 454.1) The rate is also scheduled to go up to 22% after October 1, 2017.</t>
  </si>
  <si>
    <t>*  Storage is subject to sales tax unless the owner has no access to the stored property.  TPP used in performing  these services is taxable to service provider.</t>
  </si>
  <si>
    <t>*  Taxable when provided by auto hotels and parking lots.</t>
  </si>
  <si>
    <t>* Certain parking services are taxable (see #127).</t>
  </si>
  <si>
    <r>
      <t xml:space="preserve">*  </t>
    </r>
    <r>
      <rPr>
        <sz val="14"/>
        <color rgb="FFFF0000"/>
        <rFont val="Calibri"/>
        <family val="2"/>
        <scheme val="minor"/>
      </rPr>
      <t>Public storage warehouses are subject to sales tax on their gross income; however, i</t>
    </r>
    <r>
      <rPr>
        <sz val="14"/>
        <rFont val="Calibri"/>
        <family val="2"/>
        <scheme val="minor"/>
      </rPr>
      <t>ncome received from the temporary storage of tangible personal property in this state pending shipping or mailing of the property outside this state is exempt from tax.</t>
    </r>
  </si>
  <si>
    <t>*  Taxable unless stored items for resale.</t>
  </si>
  <si>
    <t>* Provided separately stated and identified as such on an invoice or other documentation given to the purchaser at the time of the sale in accordance with G.S. 105-164.13(66).</t>
  </si>
  <si>
    <t>* See storage tax information release.  http://www.tax.ohio.gov/sales_and_use/information_releases/st200311.aspx</t>
  </si>
  <si>
    <t>*  Self-storage services are taxable.</t>
  </si>
  <si>
    <t>*  Lots operated by government entities exempt if parking meters or other payment receptacles used.</t>
  </si>
  <si>
    <t>*  Taxable as parking if temp. and vehicle is available for use on short notice, otherwise it's exempt.</t>
  </si>
  <si>
    <t xml:space="preserve">*  Wyoming does not impose sales tax on the sales price paid for the lease or rental of real property ouside of lodging services enumerated through W.S. 39-15-103(a)(i)(G). </t>
  </si>
  <si>
    <t>*  Taxable if it is the storage of raw agricultural products, unless the warehouse ships the raw agricultural product out of Iowa.</t>
  </si>
  <si>
    <t>*  Except food stored in a cold storage facility with the rental of a specific storage space.  Cold storage where the custodian determines the storage space is not subject to tax.</t>
  </si>
  <si>
    <r>
      <t xml:space="preserve">*  </t>
    </r>
    <r>
      <rPr>
        <sz val="14"/>
        <color rgb="FFFF0000"/>
        <rFont val="Calibri"/>
        <family val="2"/>
        <scheme val="minor"/>
      </rPr>
      <t>Public storage warehouses are subject to sales tax on their gross income; however, i</t>
    </r>
    <r>
      <rPr>
        <sz val="14"/>
        <color indexed="8"/>
        <rFont val="Calibri"/>
        <family val="2"/>
        <scheme val="minor"/>
      </rPr>
      <t>ncome from the storage of perishable goods is exempt.   Income received from the temporary storage of tangible personal property in this state pending shipping or mailing of the property outside this state is exempt from tax.</t>
    </r>
  </si>
  <si>
    <t>*  Receipts from warehousing unprocessed agricultural products are deductible.</t>
  </si>
  <si>
    <t>* Unless part of sales price of food and is a charge by the retailer necessary to complete the sale of food.</t>
  </si>
  <si>
    <t>*  Where such storage is classified as cold storage.</t>
  </si>
  <si>
    <t>* Clothing storage is taxable.</t>
  </si>
  <si>
    <t>*  Charges for cleaning, glazing or dying furs are taxable. If charges for storing a fur is separate from the cleaning, glazing or dyeing charges, then such storage charges are not taxable.</t>
  </si>
  <si>
    <t>*   Standard rate of 5.75%</t>
  </si>
  <si>
    <t xml:space="preserve">*  Tax due on tangible personal property consumed, not on services performed. Items sold are subject to the tax. </t>
  </si>
  <si>
    <t xml:space="preserve">*Receipts from the storage of property that has moved or will move in interstate or foreign commerce is deductible. </t>
  </si>
  <si>
    <t>* In-transit storage for not more than 180 days exempt.</t>
  </si>
  <si>
    <t xml:space="preserve">*  Except for cold storage where the customer rents a specific space or location. </t>
  </si>
  <si>
    <t>*  Mini-storage units where the customer rents a unit and puts their own lock to control access to the unit are not subject to Mississippi sales tax.  This is deemed the rental of realestate.</t>
  </si>
  <si>
    <t>* Mini-storage becomes taxable if services are provided in conjunction with the storage.</t>
  </si>
  <si>
    <t>*  Taxable if used to store boat.</t>
  </si>
  <si>
    <t>*  Portable or mobile storage containers are subject to tax per W.S. 39-15-103(a)(i)(B).</t>
  </si>
  <si>
    <t>*  Taxable if for periods less than 30 days.</t>
  </si>
  <si>
    <t>*  Taxable for raw agricultural products.</t>
  </si>
  <si>
    <t>*  Cold storage rental of a specific storage space.Cold storage where the custodian determines the storage space is not subject to tax. Cold storage is an artificially refrigerated or frozen space and includes preparing tangible personal property where such service is incidental to operation of storage facilities.</t>
  </si>
  <si>
    <t>*  Docking, storage and cleaning exempt. The only taxable services of a boat pertain to boat rentals</t>
  </si>
  <si>
    <t>* Service provider responsible for tax on tangible personal property.</t>
  </si>
  <si>
    <t>*  Loading or unloading of cargo is exempt.</t>
  </si>
  <si>
    <t>*  Dock rentals and repair labor exempt.  Material and parts taxable.</t>
  </si>
  <si>
    <t>* Boat repair is taxable</t>
  </si>
  <si>
    <t>*  Taxable (both state and local sales tax), Repair and cleaning of boat; exempt docking and storage of boat.</t>
  </si>
  <si>
    <t>*  Repairs to movable property are taxable.</t>
  </si>
  <si>
    <t>* Sales of repair parts are taxable.</t>
  </si>
  <si>
    <r>
      <t xml:space="preserve">*  </t>
    </r>
    <r>
      <rPr>
        <sz val="14"/>
        <color rgb="FFFF0000"/>
        <rFont val="Calibri"/>
        <family val="2"/>
        <scheme val="minor"/>
      </rPr>
      <t>Marina services are subject to sales tax on the gross income of the services provided including docking, storage, cleaning and repair.</t>
    </r>
  </si>
  <si>
    <t>* See Reg 1-082 Repair parts and Labor Charges are taxable</t>
  </si>
  <si>
    <t>*  Docking charges are exempt.</t>
  </si>
  <si>
    <t>*Sales price of installed repair parts, and repair, maintenance, and installation services to boats are taxable including cleaning.</t>
  </si>
  <si>
    <t>*  Repair services and storage taxable.</t>
  </si>
  <si>
    <t>*  Parts and materials only taxable.</t>
  </si>
  <si>
    <t>*  Dock and storage fees are exempt, unless self-storage..</t>
  </si>
  <si>
    <t>* Supplies used aboard ships plying the high seas are exempt. For repairs, materials which pass to the repairman's customers and which do not lose their identy when used by the repairman and which are a substantial part of their repair job (such as auto repair parts) are taxable sales. If charges for installation labor are separately stated, then such charge are not taxable. See SC Regulation 117-306</t>
  </si>
  <si>
    <t>*  Cleaning and repair on boats taxable.  Boat docking and storage is exempt.</t>
  </si>
  <si>
    <t>* Charges to clean or repair boats primarly used in a noncommercial manner are taxable. Charges for docking and storage are not taxable.</t>
  </si>
  <si>
    <t>*  Cleaning and repairing taxable; storage exempt.</t>
  </si>
  <si>
    <t>*  docking of boats &gt; 30 days is exempt. Cleaning &amp; repair subj. to sales tax.</t>
  </si>
  <si>
    <t>*  W.S. 39-15-103(a)(i)(J). Dock &amp; storage is exempt. Marine repair and maintenance services are taxable per W.S. 39-15-103(a)(i)(J).</t>
  </si>
  <si>
    <t>*  Taxable under the transporting classification.</t>
  </si>
  <si>
    <t>*  Exempt for tugboat services, including pilotage fees, performed within Hawaii involving towage of ships, barges, or vessels in and out of state harbors, or from one pier to another.</t>
  </si>
  <si>
    <t>*  Taxable (Both state and local sales ) if boat towed and repaired; exempt if towing only.</t>
  </si>
  <si>
    <t>*  Towing is taxable if in conjunction with a repair.</t>
  </si>
  <si>
    <t>*  Public utility tax.</t>
  </si>
  <si>
    <t>*  Marine towing taxable; tugboat service exempt if tugboat is hauling vessel of a 50 ton burden used in interstate commerce.</t>
  </si>
  <si>
    <t>*  Annual license fee of $225.</t>
  </si>
  <si>
    <t>*  Commissions are taxable.  Branch operation in Hawaii of an out-of-state tour agency is apportioned.</t>
  </si>
  <si>
    <t>*  Commissions received from maritime transportation companies and interstate bus, airline and passenger train companies are deductible.  Other commissions are taxable.</t>
  </si>
  <si>
    <t>*  Except transportation explained above.</t>
  </si>
  <si>
    <t xml:space="preserve">*  B&amp;O tax paid by the firm (taxable on commissions received).  </t>
  </si>
  <si>
    <t>* Sales of taxable products and services made by a travel agent are taxable (e.g., lodging)</t>
  </si>
  <si>
    <t>*  Exempt if there is no sale of materials involved.</t>
  </si>
  <si>
    <t>*  Packing and crating performed for others is taxable providing the articles do not belong to the provider of packing services.</t>
  </si>
  <si>
    <t>*  Packing material sold for use in agricultural, livestock, or dairy production is exempt. Packing material sold to retailers or manufacturers for the purpose of packaging or facilitating the transportation of tangible personal property sold at retail or transferred in association with the maintenance or repair of fabric or clothing is also exempt.</t>
  </si>
  <si>
    <t>* Taxable both state and local sales tax</t>
  </si>
  <si>
    <t>*Sales of crates or boxes are taxable.</t>
  </si>
  <si>
    <t>* Unless incidental to storage.</t>
  </si>
  <si>
    <t xml:space="preserve">*Unless "delivery charges" and  part of the sales price of tangible personal property other than delivery charges for direct mail  provided the delivery charges are separately stated on the invoice or other documentation given to the purchaser at the time of the sale. </t>
  </si>
  <si>
    <t>*  Packing material taxable to the consumer.</t>
  </si>
  <si>
    <t>* Sales of packing materials is taxable</t>
  </si>
  <si>
    <t>*  Taxable if packaging material is sold to the customer</t>
  </si>
  <si>
    <t>*  Exempt from sales tax.  Subject to 6% utility tax.</t>
  </si>
  <si>
    <t>*  Intrastate telephone taxed.</t>
  </si>
  <si>
    <t>*  Taxable under the telecommunications classification.</t>
  </si>
  <si>
    <t xml:space="preserve">* (911) Emergency telephone user's surcharge is exempt from sales &amp; use tax. Intrastate charges are subject to excise tax.  Current rate is .75%. This rate (.75%) will be effective until Dec 31, 2017. </t>
  </si>
  <si>
    <t>* Public utility service is also subject to the gross receipts tax of 11%</t>
  </si>
  <si>
    <t>* Subject to Communications Services Tax Service tax, not sales tax.  See http://floridarevenue.com/taxes/taxesfees/Pages/cst.aspx for rates</t>
  </si>
  <si>
    <t>* Local telephone service</t>
  </si>
  <si>
    <t xml:space="preserve">*  Utility service exempt from general excise tax and subject to separate public service company tax for utility-related income.  Utilities subject to the general excise tax for non utility-related income. State rate of 4% with rate in excess of 4% payable to applicable county where an exemption from county real property tax is allowed. </t>
  </si>
  <si>
    <t>*6% sales tax, 3% telecom excise tax, 1.3% telecom gross revenues, up to 3% utility gross receipts license tax (KRS 139.200, 136.604, 136.616, 136.602, 160.613)</t>
  </si>
  <si>
    <t xml:space="preserve">* See MCL 205.93a(1)(a).  </t>
  </si>
  <si>
    <t>On retail sales of telecomm services when transmission originates or terminates in MT</t>
  </si>
  <si>
    <r>
      <t>* Separately stated interstate service is exempt. Telecommunications carriers are subject to 2</t>
    </r>
    <r>
      <rPr>
        <sz val="14"/>
        <rFont val="Calibri"/>
        <family val="2"/>
      </rPr>
      <t>½% gross receipts tax on gross receipts.</t>
    </r>
  </si>
  <si>
    <t>* subscriber telecommunications service and VoIP service $0.75 per access line per month and prepaid wireless services $0.75 per transaction, regardless of the value or frequency of purchase</t>
  </si>
  <si>
    <t>* Local service only taxable. Intrastate long distance exempt. Bundled charges are taxable, except non-taxable portion may not be subject to the tax if certain conditions are met.Examples of taxable communication services as set forth in SC Revenue Ruling #06-8 include (1) Telephone services (not specifically exempted under Code Section 12-36-2120(11)), including telephone services provided via the traditional circuit-committed protocols of the public switched telephone network (PSTN), a wireless transmission system, a voice over Internet protocol ("VoIP"), or any of other method; (2) Teleconferencing Services; (3) Paging Services (See SC Information Letter #89-28.): (4) Answering Services (See SC Information Letter #89-28.); (5) Cable Television Services ; (6) Satellite Programming Services and Other Programming Transmission Services (includes, but is not limited to, emergency communication services and television, radio, music or other programming services); (7) Fax Transmission Services (See SC Revenue Ruling #89-14.); (8) Voice Mail Messaging Services (See SC Revenue Ruling #89-14.); (9) E-Mail Services (See SC Revenue Ruling #89-14.); (10) Electronic Filing of Tax Returns when the return is electronically filed by a person who did not prepare the tax return (See SC Revenue Ruling #91-20.); (11) Database Access Transmission Services (On-Line Information Services), such as legal research services, credit reporting/research services, charges to access an
individual website  (including Application Service Providers), etc. (not including computer database information services provided by a cooperative service when the database information has been assembled by and for the exclusive use of the members of the cooperative services) (See SC Revenue Ruling #89-14 and SC Private Letter Ruling #89-21.); (12) Prepaid Wireless Calling Arrangements (sale or recharge at retail) as defined in Code Section 12-36-910(B)(5) (For information on prepaid telephone calling cards that do not come within the definition of prepaid wireless calling arrangements, see SC Revenue Ruling #04-4.); and (13) 900/976 Telephone Service (The State tax rate on this type of communication service is 10% (11% beginning June 1, 2007), not 5% (or 6% beginning June 1, 2007).) Examples of non taxable communication services as set forth in SC Revenue Ruling #06-8 include (1) Telephone services specifically exempted under Code Section 12-36-2120(11), such as toll charges between telephone exchanges and carrier access charges and customers access line charges established by the Federal Communications Commission or the South Carolina Public Service Commission; (2) Telegraph Messages (Code Section 12-36-2120(11)); (3) Communication Services involving Automatic Teller Machines (Code Section 12-36-2120(11)); (4) Data Processing Services as defined under Code Section 12-36-910(C); (5) Computer Database Information Services provided by a cooperative service when the database information has been assembled by and for the exclusive use of the members of the cooperative services (Code Section 12-36-60); and (6) Electronic Filing of Tax Returns when the return is electronically filed by a person who prepared the tax return (See SC Revenue Ruling #91-20.).</t>
  </si>
  <si>
    <t>*  All calls that originate and terminate in SD.</t>
  </si>
  <si>
    <r>
      <t xml:space="preserve">*  Also subject to the following per line service charges: </t>
    </r>
    <r>
      <rPr>
        <sz val="14"/>
        <color rgb="FFFF0000"/>
        <rFont val="Calibri"/>
        <family val="2"/>
        <scheme val="minor"/>
      </rPr>
      <t>$0.71 for 911 Emergency Service Charge, $.09 for Unified Statewide 911 Emergency Service Charge, $.18 for Radio Network Charge</t>
    </r>
  </si>
  <si>
    <t>*  Telephone &amp; telegraph services are subject to the Communications Sales and Use Tax at 5%. Equipment is subject to the sales tax at 5.3%.  Separately stated labor for installation or maintenance of wiring or equipment is exempt.</t>
  </si>
  <si>
    <t>*  W.S. 39-15-103(a)(i)(C) imposes sales tax on the sales price paid for intrastate telecommunications services including the consideration paid for the sale, rental or lease of any equipment or ancillary service incidental thereto, and the sales price paid for intrastte calls which originate and teminate in a single state and are billed to a customer with a place of primary use in this state from mobile telecommuncations services as provided by the MTSA 4 USC 116-126.</t>
  </si>
  <si>
    <t>*  Exempt from sales tax.  Subject to separate utility tax.</t>
  </si>
  <si>
    <t>*  Interstate telephone taxed if billed to and beginning or ending in state.</t>
  </si>
  <si>
    <t>*  If bundled with taxable intrastate telecom service, provider can use reasonable allocation percentages to determine its taxable gross receipts.</t>
  </si>
  <si>
    <t>*  Access charges for interstate calling taxable at 2.9%</t>
  </si>
  <si>
    <t>*  Interstate telephone service is exempt from the sales tax but subject to the toll telecommunication gross receipts tax.  The rate is 11% for non-residential users</t>
  </si>
  <si>
    <t>*  Calls originating or terminating in state and billed in state are taxable.</t>
  </si>
  <si>
    <t xml:space="preserve">* Same as previous entry, except separately itemized interstate phone charges are exempt from UGRLT. </t>
  </si>
  <si>
    <t>*  Taxed at 2% until April 1, 2016; taxed at 1% thereafter.</t>
  </si>
  <si>
    <t>* See MCL 205.93a(1)(c).</t>
  </si>
  <si>
    <t>*  Taxed under the Interstate Telecommunications Gross Receipts Tax.  Interbusiness access charges exempt.</t>
  </si>
  <si>
    <t xml:space="preserve">*  Taxable if call originates or terminates in state and is billed in-state. </t>
  </si>
  <si>
    <t>* Interstate and international 800, private line services, and value-added nonvoice date services are exempt</t>
  </si>
  <si>
    <t>*See Remarks for line item #29 above,</t>
  </si>
  <si>
    <t>*  Any communication service that originates or terminates in SD &amp; billed or charged to a service address in SD.</t>
  </si>
  <si>
    <t xml:space="preserve">*Exempt from local tax. Sourced to jurisdiction where call originates or terminates and in which service address is also located. If sold on a basis other than call by call,  sourced to the customer's place of primary use. Sourcing of telecommunications sales is consistent with Mobile Telecommunications Act and Streamlined Sales and Use Tax Agreement. </t>
  </si>
  <si>
    <t>* Only service originating in and billed to a telephone number or billing or service address in the state is taxable.</t>
  </si>
  <si>
    <t>*  Taxable if sourced to WI (place of primary use, assuming not sold on a call-by-call basis).</t>
  </si>
  <si>
    <t>*  Exempt from sales tax.  Subject to 6% Mobile Communication Services Tax.</t>
  </si>
  <si>
    <t>* Sales of cellular telephones are subject to sales tax.  Cellular phone service is taxed the same as other phone service for 911 surcharge purposes.  However, service is not subject to sales &amp; use tax.   New tax imposed on sales of prepaid mobile telephony services operative January 1, 2016.  Rate is subject to change each year.  Current statewide rate is 5.90%</t>
  </si>
  <si>
    <t>*  Also must pay E911 surcharge of $.60 per line/phone.</t>
  </si>
  <si>
    <t>*  Utility service exempt from general excise tax and subject to separate public service company tax for utility-related income.  Utilities subject to the general excise tax for non utility-related income.  State rate of 4% with rate in excess of 4% payable to applicable county where an exemption from county real property tax is allowed.</t>
  </si>
  <si>
    <t>*  If phone is sold or leased, sales tax is due.  Separately stated internet access charges are exempt</t>
  </si>
  <si>
    <t>* Same as  line 5171, entry # 29.</t>
  </si>
  <si>
    <t>* See MCL 205.93b.</t>
  </si>
  <si>
    <t>Apples to mobile telecomm services for which the charges are billed by or for the customer's home service provider. Prepaids sold by third parties are excluded.</t>
  </si>
  <si>
    <t>* Except for interstate telephone charges.</t>
  </si>
  <si>
    <t>*  Taxed under Telecommunications Tax.</t>
  </si>
  <si>
    <t xml:space="preserve">* If single telecommunications charge includes intrastate and interstate calling, the bundled telecommunications service is taxed at 7% state and 2.5% local tax rate.  If sold on a basis other than call by call,  sourced to the customer's place of primary use.  Sourcing of telecommunications sales is consistent with Mobile Telecommunications Act and Streamlined Sales and Use Tax Agreement. </t>
  </si>
  <si>
    <t>*  Telephone services are subject to the Communications Sales and Use Tax at 5%. Equipment is subject to the sales tax at 5.3%.  Separately stated labor for installation or maintenance of wiring or equipment is exempt.</t>
  </si>
  <si>
    <t xml:space="preserve">*  Taxable if customer's place of primary use is in WI.  </t>
  </si>
  <si>
    <t>*  Exempt from sales tax.  Subject to 4% utility tax.</t>
  </si>
  <si>
    <t xml:space="preserve">*  Used in the manufacture of aluminum metal by electrolytic reduction exempt.  Used in qualifying steel mill exempt. Used in the manufacturing of wall &amp; floor tile exempt if the manufacturer began construction of Arkansas facility prior to 1/1/03. Electricity sold through meters registered with the Department as being used "directly in the actual manufacturing process" is taxed at a reduced tax rate of 0.625%.  Electricity consumed by electricity generators is taxed at a reduced tax rate of 1.625%. </t>
  </si>
  <si>
    <t>*  Taxable under the utilities classification.</t>
  </si>
  <si>
    <t>*  Exempt from sales and use tax when delivered to consumers through mains, lines, or pipes.  The electrical energy surcharge applies to the consumption of electrical energy in this state.  Current rate is $.00022/kwh.</t>
  </si>
  <si>
    <t>*  Use in manufacturing, processing, mining, refining, irrigation, construction, telegraph, telephone, and radio communication, street and railroad transportation services and all industrial uses exempt.   Commercial use of Electricity, natural gas, and other fuel is taxable</t>
  </si>
  <si>
    <t>*  Rate is 2.00% for electricity &amp; natural gas used by manufacturers and food processors.  Auto manufacturers are exempt.</t>
  </si>
  <si>
    <t>*  Industrial use is subject to the sales tax.  Manufacturing and processing use is exempt upon application.  Public utility service is subject to the 10% gross receipts tax.</t>
  </si>
  <si>
    <t xml:space="preserve">*  Taxed at 4.35%. Effective 7/1/96 certain manufactures may be exempt from sales tax on electricity.  (See ch. 96-320, Laws of Florida)  TPP used in performing these services is taxable to service provider.  </t>
  </si>
  <si>
    <t>*  May be partial to 100% exempt if consumed in direct production or in providing public transportation for persons or property.</t>
  </si>
  <si>
    <t>*  Processing and agricultural production exempt.</t>
  </si>
  <si>
    <t>*  Taxable both state and local sales tax. Qualified Manufacturing use exempt.</t>
  </si>
  <si>
    <t xml:space="preserve">*  6% sales and use tax, up to 3% utility gross receipts license tax (UGRLT). Energy and energy-producing fuels used in the course of manufacturing, processing, mining or refining are exempt to the extent that the energy cost exceeds 3% of the cost of production for both sales and UGRLT. </t>
  </si>
  <si>
    <t>*  Electricity purchased for nonresidential purposes taxed at 3.9% until July 1, 2009; exempt thereafter. Special exemption for steelworks and blast furnaces.</t>
  </si>
  <si>
    <t>*  Manufacturing use exempt.</t>
  </si>
  <si>
    <t>* May be exempt under the industrial processing exemption</t>
  </si>
  <si>
    <t>* Exempt if consumed in agricultural or industrial production of a product to be sold at retail.</t>
  </si>
  <si>
    <r>
      <t xml:space="preserve">*  Agricultural and manufacturing industrial use </t>
    </r>
    <r>
      <rPr>
        <sz val="14"/>
        <color rgb="FFFF0000"/>
        <rFont val="Calibri"/>
        <family val="2"/>
        <scheme val="minor"/>
      </rPr>
      <t>is exempt from sales tax.  Sales of electricity to churches are exempt.</t>
    </r>
  </si>
  <si>
    <t>*  Manufacturing use in excess of 10% of primary or secondary production cost exempt  or if 25% of materials are recycled materials.</t>
  </si>
  <si>
    <t xml:space="preserve">Consumer counsel and public service commission tax rate determined each year and apply to gross income of regulated public utilities.  Cons. counsel rate 0.10%; public serv. comm. rate 0.39%. </t>
  </si>
  <si>
    <t>* Exempt when more than 50% is purchased for direct use in processing, mnfg., refining, irrigation or farming; in electrical generation or when purchased by a for profit hospital.</t>
  </si>
  <si>
    <t xml:space="preserve">*  G.S. 105-164.13 provides exemptions for certain purchases by a "small power production facility," electricity used at a "major recycling facility," sales or electricity by a municipality whose only wholesale supplier of electric power is a federal agency subject to specific requirements, "electricity for use at an "elgible Internet datacenter" or at a "qualifying datacenter," electricity sold to a manufacturer for use in connection with the operation of a manufacturing facility at which the primary activity is manufacturing, electricity sold to certain metal recyclers for use in recycling at its facility at which the primary activity is recycling, electricity purchased by a qualifying or conditional farmer provided the electricity is measured by a separate meter or another separate device and use for a purpose other than preparing food, heated dwellings, or other household purposes. </t>
  </si>
  <si>
    <t xml:space="preserve">*  When delivered through wires. </t>
  </si>
  <si>
    <t>*  Exempt if direct manufacturing use.</t>
  </si>
  <si>
    <t>*  Direct use or consumption in manufacturing, farming, processing or rendering public utility service exempt.</t>
  </si>
  <si>
    <t xml:space="preserve">* Electricity, natural gas, and other fuels used in manufacturing, processing, mining and quarrying tangible personal property for sale is exempt. Electricity used by radio and TV stations to produce, broadcast or distribute programs exempt. See SC Regulation 117-302 and 117-328 for more details. Fuel used by transportation companies for motive power exempt, Fuel used in farm machinery and farm tractors exempt. Fuel used in commercial fishing vessels exempt. Fuel used to cured agricultural products or to irrigate crops exempt. Electricity, natural gas, propane, or fuels of any type, oxygen, hydrogen, nitrogen, or gasses of any type used by a qualified recycling facility exempt. </t>
  </si>
  <si>
    <t>*  Electricity used to power agricultural irrigation units exempt.</t>
  </si>
  <si>
    <t>* Exempt from local option tax.</t>
  </si>
  <si>
    <t>* Exempt when used directly in manufacturing, mining, or agricultural activities.</t>
  </si>
  <si>
    <t>*  Municipal Energy Sales and Use Tax may apply up to 6%.</t>
  </si>
  <si>
    <t>*  Exempt if used directly in production.</t>
  </si>
  <si>
    <t xml:space="preserve">* Public utility tax. </t>
  </si>
  <si>
    <t>*  Subject to alternative business and occupation tax.  Based upon taxable capacity</t>
  </si>
  <si>
    <t xml:space="preserve">*  Farming use exempt.  Fuel and electricity consumed in manufacturing tangible personal property in Wisconsin exempt. </t>
  </si>
  <si>
    <t>*  W.S. 39-15-103(a)(i)(D) imposes sales tax on the sales price paid to public utilities and to persons furnishing gas, electricity or heat for domestic, industrial or commercial consumption. W.S. 39-15-105(a)(iii)(D) exempts the sale of power and fuel directly consumed in manufacturing, processing and agriculture.</t>
  </si>
  <si>
    <t>* Exempt when delivered by mains, lines or pipes or as bottled water.</t>
  </si>
  <si>
    <t>* Exempt when delivered through public water mains.</t>
  </si>
  <si>
    <t>*  Honolulu city and county owned receipts are exempt, others taxable, subject to public services company tax.  State rate of 4% with rate in excess of 4% payable to applicable county where an exemption from county real property tax is allowed.</t>
  </si>
  <si>
    <t>* 6% sales and use tax and up to 3% UGRLT.</t>
  </si>
  <si>
    <t>*  Water purchased for nonresidential purposes taxed at 3.9% until July 1, 2009; exempt thereafter.</t>
  </si>
  <si>
    <t>* Sales of water to churches are exempt</t>
  </si>
  <si>
    <t>* Exempt from state tax and local use tax, but not local sales tax if used or consumed in producing a product.</t>
  </si>
  <si>
    <t>* Exempt when 90% or more purchased for direct use in manufacturing or irrigation of agricultural lands.</t>
  </si>
  <si>
    <t>*  Exempt if delivered through mains.</t>
  </si>
  <si>
    <t>*  Water sold by governmental agency is exempt from gross receipts tax but subject to governmental gross receipts tax.</t>
  </si>
  <si>
    <t>*  Sales of water exempt if delivered through main lines or pipes</t>
  </si>
  <si>
    <t>*  Exempt if sold by public utility and delivered through pipes or wires.</t>
  </si>
  <si>
    <t>*Water sold by public utilities and certain nonprofits exempt.</t>
  </si>
  <si>
    <t>* 1% state, .5% local.</t>
  </si>
  <si>
    <t>*  Water is exempt if delivered through a pipe.  Bottled water is taxable.</t>
  </si>
  <si>
    <t>*  Exempt if used directly in production or delivered via mains, lines or pipes.</t>
  </si>
  <si>
    <t xml:space="preserve">*  Subject to alternative business and occupation tax. </t>
  </si>
  <si>
    <t>*  W.S. 39-15-105(a)(vi)(D) exempts the sale of water delivered by pipeline or truck</t>
  </si>
  <si>
    <t>*  Used in qualifying steel mill exempt. Used in the manufacturing of wall &amp; floor tile exempt if the manufacturer began construction of Arkansas facility prior to 1/1/03. Used as fuel in the process of manufacturing glass exempt. Natural Gas sold through meters registered with the Department as being used "directly in the actual manufacturing process" is taxed at a reduced tax rate of 0.625%.  Natural Gas consumed by electricity generators is taxed at a reduced tax rate of 1.625%.</t>
  </si>
  <si>
    <t xml:space="preserve">* Exempt when delivered as a gas through mains, lines and pipes.  The natural gas surcharge applies to the consumption of natural gas in this state.  Rate varies depending on the classification of the consumer.  </t>
  </si>
  <si>
    <t>*  Use in manufacturing, processing, compounding or production process ("boiler fuel") exempt.  Use in hotels and restaurants is taxable.  TPP used in performing these services is taxable to service provider.</t>
  </si>
  <si>
    <t>*Exempt for the production of electricty for resale.</t>
  </si>
  <si>
    <t>* Taxable both state and local sales tax. Qualified Manufacturing use exempt.</t>
  </si>
  <si>
    <t xml:space="preserve">*  6% sales and use tax, up to 3% UGRLT. Energy and energy-producing fuels used in the course of manufacturing, processing, mining or refining are exempt to the extent that the energy cost exceeds 3% of the cost of production for both sales tax and UGRLT. </t>
  </si>
  <si>
    <t>*  Natural gas purchased for nonresidential purposes taxed at 3.9% until July 1, 2009; exempt thereafter.</t>
  </si>
  <si>
    <t>*  Exempt if consumed in agricultural or industrial production of a product to be sold at retail.</t>
  </si>
  <si>
    <r>
      <t>*  Agricultural and manufacturing industrial use</t>
    </r>
    <r>
      <rPr>
        <sz val="14"/>
        <color rgb="FFFF0000"/>
        <rFont val="Calibri"/>
        <family val="2"/>
        <scheme val="minor"/>
      </rPr>
      <t xml:space="preserve"> is exempt from sales tax.  Sales of natural gas to churches are exempt.</t>
    </r>
  </si>
  <si>
    <t>*  Natural gas used exclusively for drying agricultural crops or used in the primary manufacture or processing of fuel ethanol is exempt.  Also, exempt if consumed in any material recovery processing plant</t>
  </si>
  <si>
    <t xml:space="preserve">* Exempt when more than 50% is purchased for direct use in processing, mnfg., refining, irrigation or farming; in electrical generation or when purchased by a for profit hospital. </t>
  </si>
  <si>
    <t xml:space="preserve">* Provided piped natural gas.  G.S. 105-164.13 provides exemptions for:  piped natural gas used by a "small power production facility" to generate electricity; piped natural gas used in the direct performance of the laundering or the pressing and cleaning service; piped natural gas sold to a manufacturer for use in connection with the operation of a manufacturing facility but does not include piped natural gas that is used solely for comfort heating at a manufacturing facility where there is no use of fuel or piped natural gas in a manufacturing process; piped natural gas sold to a secondary metals recycler for use in recycling at its facility at which the primary activity is recycling; piped natural gas that is measured by a separate meter or another separate device and used for a purpose other than preparing food, heating dwellings, and other household purposes. </t>
  </si>
  <si>
    <t xml:space="preserve">*  Exempt if sold by public utility and delivered through pipes or wires.  </t>
  </si>
  <si>
    <t>*See Remarks for line item #32 above.</t>
  </si>
  <si>
    <t>*  Industrial production exempt and gas delivered to customers through mains, lines or pipes exempt.</t>
  </si>
  <si>
    <t>*  Subject to alternative business and occupation tax. Exempt for Non-public Utilities Sales</t>
  </si>
  <si>
    <t xml:space="preserve">*  Farming use exempt. Fuel and electricity consumed in manufacturing tangible personal property in Wisconsin exempt. </t>
  </si>
  <si>
    <t>*  Taxable under the retail classification.  There are specific exemptions for sales to qualified environmental technology manufacturers/producers/processors and alternative fuel to used oil fuel burners.  Motor vehicle and use fuel subject to the motor fuel taxes, use fuel sold to single trip use fuel tax permit holders, aviation fuel subject to the aviation fuel tax, and jet fuel subject to the jet fuel excise and use tax are likewise exempted from state tax.  Some cities specifically impose a privilege tax on jet fuel sales.</t>
  </si>
  <si>
    <t>*  Generally taxable, except for liquid petroleum gas (LPG) when used for by a qualified person in an agricultural activity.</t>
  </si>
  <si>
    <t>*  Use in manufacturing, processing, mining, refining, irrigation, construction, telegraph, telephone, and radio communication, street and railroad transportation services and all industrial uses exempt.  Commercial use of Electricity, natural gas, and other fuel is taxable</t>
  </si>
  <si>
    <t>*  Heating oil is subject to the sales tax.  Gasoline is exempt from the sales tax, but subject to the gasoline excise tax.</t>
  </si>
  <si>
    <t>*  Use in manufacturing, processing, compounding or production process ("boiler fuel") exempt.</t>
  </si>
  <si>
    <t xml:space="preserve">*  Utility service exempt from general excise tax are subject to separate public service company tax for utility-related income.  Utilities subject to the general excise tax for non utility-related income.  State rate of 4% with rate in excess of 4% payable to applicable county where an exemption from county real property tax is allowed.  </t>
  </si>
  <si>
    <t xml:space="preserve">* 6% sales and use tax and up to 3% UGRLT (excludes heating oil for UGRLT).  Energy and energy-producing fuels used in the course of manufacturing, processing, mining or refining are exempt to the extent that the energy cost exceeds 3% of the cost of production for both sales and UGRLT. </t>
  </si>
  <si>
    <t>*  Energy sources used for the generation of electric power for resale or used in manufacturing, natural gas and all fuels used as boiler fuel is exempt (except refinery gas).</t>
  </si>
  <si>
    <r>
      <t xml:space="preserve">*  Agricultural and manufacturing industrial use </t>
    </r>
    <r>
      <rPr>
        <sz val="14"/>
        <color rgb="FFFF0000"/>
        <rFont val="Calibri"/>
        <family val="2"/>
        <scheme val="minor"/>
      </rPr>
      <t>is exempt from sales tax.  Sales of other fuel to churches are exempt.</t>
    </r>
  </si>
  <si>
    <t>* Exempt when more than 50% is purchased for direct use in processing, mnfg. , refining, irrigation or farming</t>
  </si>
  <si>
    <t xml:space="preserve">* Receipts from the sale of fuel to a common carrier to be loaded or used in a locomotive engine or for fuel loaded or used by a common carrier in a locomotive engine. </t>
  </si>
  <si>
    <t>* G.S. 105-164.13 provides exemptions for:  fuel sold to a person who is engaged in the commercial logging business and used to operate logging machinery;   fuel sold to a "small power production facility" to generate electricity; fuel oil sold to the following (i) the holder of a standard commercial fishing license issued under G.S. 113-168.2 for principal use in commercial fishing operations (ii) the holder of a shellfish license issued under G.s. 113-169.2 for principal use in commercial shellfishing operations, or (iii) the operator of a for-hire boat, as defined in G.S. 113-174, for principal use in the commercial use of the boat; fuel sold to commercial laundries or to pressing and dry cleaning establishments and used in the direct performance of the laundering or the pressing and cleaning service; motor fuel, as taxed in Article 36C of Chapter 105, except motor fuel for which a refund of the per gallon excise tax is allowed under G.S. 105-449.105A or G.S. 105-449.107; alternate fuel taxed under Article 36D of Chapter 105, unless a refund of the tax is allowed under G.S. 105-449.107; sales of diesel fuel to railroad companies for use in rolling tock other than motor vehicles; sales of fuel for use or consumption by or  on ocean-going vessels which ply the high seas in interstate or foreign commerce in the transport of freight and/or passengers for hire exclusively, when delivered to an officer or agent of such vessel for the use of such vessel; fuel sold to a manufacturer for use in connection with the operation of a manufacturing facility except fuel solely for comfort heating at a manufacturing facility where there is no use of fuel or piped natural gas in a manufacturing process; fuel sold to certain melts recyclers for use in recycling at its facility at which the primary activity is recycling;  and fuel purchased by a qualifying or conditional farmer and measured by a separate meter or another separate device and used for a purpose other than preparing food, heating dwellings, and other household purposes</t>
  </si>
  <si>
    <t xml:space="preserve">  Direct use or consumption in manufacturing, farming, processing or rendering public utility service exempt.</t>
  </si>
  <si>
    <t xml:space="preserve">* Fuels used directly in manufacturing and agricultural activities are exempt.  </t>
  </si>
  <si>
    <t>*  Industrial production exempt.</t>
  </si>
  <si>
    <t>*  Gasoline sales tax.</t>
  </si>
  <si>
    <t xml:space="preserve">*  Exemption for fuel resulting from harvesting of timber or production of wood products; farming use exemption.  Fuel and electricity consumed in manufacturing tangible personal property in Wisconsin exempt. </t>
  </si>
  <si>
    <t>* Excluding sewer</t>
  </si>
  <si>
    <t>* The integrated waste management fee applies to the disposal of solid waste at a disposal site.  Current rate: $1.40/ton.</t>
  </si>
  <si>
    <t>* Sewer is exempt.</t>
  </si>
  <si>
    <t>*  Sewer services are taxable; refuse collection is exempt.</t>
  </si>
  <si>
    <t>* Mixed municipal solid waste collection and disposal services are subject to the separate Solid Waste Management Tax at various rates.  Residential solid waste management services 9.75%; commercial solid waste management services 17%; construction and demolition waste and other non-mixed solid waste services $.60 per noncompacted cubic yard. No city sales taxes apply. Sewer service is not taxable in MN.</t>
  </si>
  <si>
    <t>Refuse is exempt.</t>
  </si>
  <si>
    <t>* Sewer is taxable; refuse is not taxed.</t>
  </si>
  <si>
    <t>* Taxable if for pickup service unless performed on a regular contractual basis for a term not less than 30 days.</t>
  </si>
  <si>
    <t>*  Garbage collection and sewer services provided by government agency are exempt from gross receipts tax, but subject to government gross receipts tax.</t>
  </si>
  <si>
    <t>*  Sewer is exempt.</t>
  </si>
  <si>
    <t>* Sewer services are exempt. The collection of certain regulated wastes, including industrial solid waste, industrial discharge, and hazardous waste, is also exempt.</t>
  </si>
  <si>
    <t>* Public utility tax for sewerage collection. Refuse collection tax of 3.6% plus 1.5% B&amp;O for transfer, storage, treatment, and or disposal.</t>
  </si>
  <si>
    <t>*  Exempt if regulated by the Public Service Commission.</t>
  </si>
  <si>
    <t>*  Charges made for garbage hauling, latrine or sanitary servcies are not subject to tax. The person providing the container, latrine or container for use in the service is responsible to pay tax on the purchase of the container. See WY Dept of Rev Rules, Chap 2, Sec 13(n) reagarding garbage and chemical toilets or sanitary services.</t>
  </si>
  <si>
    <t>*  Taxable under the telecommunications classification. May be taxable under the transient lodging classification if bundled with the price of a hotel room.</t>
  </si>
  <si>
    <t>* Same as for industrial use.</t>
  </si>
  <si>
    <t>*  Utility service exempt from general excise tax and subject to separate public service company tax for utility-related income.  Utilities subject to general excise tax for non utility-related income.  State rate of 4% with rate in excess of 4% payable to applicable county where an exemption from county real property tax is allowed.</t>
  </si>
  <si>
    <t>*  Plus local option taxes.</t>
  </si>
  <si>
    <t>*  Subscriber line charges and basic local service are exempt.</t>
  </si>
  <si>
    <t>*See Remarks for line item #29 above.</t>
  </si>
  <si>
    <t>*  2.5% local option tax</t>
  </si>
  <si>
    <t>*  Local residential telephone service is exempt.  Plus 0.471% B&amp;O tax paid by the firm.</t>
  </si>
  <si>
    <t xml:space="preserve">*  If bundled with taxable intrastate telecom service, provider can use reasonable allocation percentages to avoid having entire gross receipts taxed. </t>
  </si>
  <si>
    <t>*  Exempt from the sales tax.  Interstate telephone service is subject to the Toll Communication gross receipts tax (10%).</t>
  </si>
  <si>
    <t>*Same treatment as entry for line 5171, item #30.</t>
  </si>
  <si>
    <t>*  See MCL 205.93a(1)(c).</t>
  </si>
  <si>
    <t xml:space="preserve">* 1.5% local option tax. Sourced to jurisdiction where call originates or terminates and in which the service address is also located. If sold on a basis other than call by call,  sourced to the customer's place of primary use. Sourcing of telecommunications sales is consistent with Mobile Telecommunications Act and Streamlined Sales and Use Tax Agreement. </t>
  </si>
  <si>
    <t>* Only service originating and billed to a telephone number or billing or service address in the state is taxable.</t>
  </si>
  <si>
    <t>*  If bundled with taxable intrastate telecom service, provider can use reasonable allocation percentages to avoid having entire gross receipts taxed.</t>
  </si>
  <si>
    <t>*  Cellular phone services are considered to be "non-residential".</t>
  </si>
  <si>
    <t>* Subject to toll telecommunication gross receipts tax (10%).</t>
  </si>
  <si>
    <t>*  Utility service exempt from general excise tax and subject to separate public service company tax for utility-related income.  Utility subject to general excise tax on non utility-related income.  State rate of 4% with rate in excess of 4% payable to applicable county where an exemption from county real property tax is allowed.</t>
  </si>
  <si>
    <t>*  If phone is sold or leased, sales tax is due.  If leasing charge is separately stated from access charge, then access use charge is exempt.</t>
  </si>
  <si>
    <t>*Same treatment as entry for line 5171, item #29.</t>
  </si>
  <si>
    <t>*  Taxed under both Gross Receipts and Telecommunications Taxes, depending on inter and intra state phone calls.</t>
  </si>
  <si>
    <t>* See Remarks for line item #29 above.</t>
  </si>
  <si>
    <t xml:space="preserve">*  Exempt from sales tax.  Subject to 4% utility tax. </t>
  </si>
  <si>
    <t>*  First 500 KWH per month for residential customers with income not more than $12,000 per year exempt.</t>
  </si>
  <si>
    <t xml:space="preserve">*  Use in manufacturing, processing, mining, refining, irrigation, construction, telegraph, telephone, and radio communication, street and railroad transportation services and all industrial uses exempt.  </t>
  </si>
  <si>
    <t>*  Residential service is exempt from the sales tax.  Rather than an actual tax on gross receipts, electric companies providing distribution services to D.C. ratepayers are subject to tax on the kilowatt hours of electricity delivered to end-users in the District</t>
  </si>
  <si>
    <t>*  TPP used in performing these services may be taxable to service provider.</t>
  </si>
  <si>
    <t>*  Utility service exempt from general excise tax and subject to separate public service company tax for utility-related income.  Utility subject to the general excise tax on non utility-related income.  State rate of 4% with rate in excess of 4% payable to applicable county where an exemption from county real property tax is allowed.</t>
  </si>
  <si>
    <t>*  Local sales tax applies.  Exempt from state tax.</t>
  </si>
  <si>
    <t>* Up to 3% of UGRLT on utility provider receipts w/ no residential exemption.</t>
  </si>
  <si>
    <t xml:space="preserve">*  Electricity purchased for residential purposes taxed at 2% from January 1, 2003, through June 30, 2004; exempt thereafter. </t>
  </si>
  <si>
    <t>*  See RAB 1994-8 Residential Utilities.</t>
  </si>
  <si>
    <t>* Natural gas or electricity, sold for residential use as primary heat source, is exempt for billing months of November through April.</t>
  </si>
  <si>
    <t>*Electricity, water, natural, artificial or propane gas, wood, coal or home heating oil for domestic use may be subject to certain local taxes if the city or county imposes those taxes on domestic utilities.</t>
  </si>
  <si>
    <t>*  Exempt from state tax.  Local taxes apply.</t>
  </si>
  <si>
    <t>* Electricity and other fuels used for residential purposes exempt. (By statute, individual sales of kerosine of 20 gallons or less considered for residential heating purposes and exempt.).</t>
  </si>
  <si>
    <t>* Local governments may impose tax.</t>
  </si>
  <si>
    <t>*  Residential use (must be primary residence) exempt from November through April.</t>
  </si>
  <si>
    <t>*  W.S. 39-15-103(a)(i)(D) imposes sales tax on the sales price paid to public utilities and to persons furnishing gas, electricity or heat for domestic, industrial or commercial consumption.</t>
  </si>
  <si>
    <t xml:space="preserve">*  Water sold in containers subject to 2.9% tax.   Exempt if delivered through underground pipes. </t>
  </si>
  <si>
    <t xml:space="preserve">* Exempt when delivered through public water mains or bottled water for home consumption. </t>
  </si>
  <si>
    <t>*  Honolulu city and county owned, receipts are exempt, others taxable, subject to public services company tax.  State rate of 4% with rate in excess of 4% payable to applicable county where an exemption from county real property tax is allowed.</t>
  </si>
  <si>
    <t>* Same as last entry.</t>
  </si>
  <si>
    <t xml:space="preserve">*  Water purchased for residential purposes taxed at 2% from January 1, 2003, through June 30, 2004; exempt thereafter (excludes bottled water). </t>
  </si>
  <si>
    <t xml:space="preserve">*Exempt if delivered through main lines or pipes.  </t>
  </si>
  <si>
    <t>* Water sold by public utilities and certain nonprofits exempt.</t>
  </si>
  <si>
    <t>*  Bulk domestic use exempt.</t>
  </si>
  <si>
    <t xml:space="preserve">*Utility water is sourced for local tax purposes to the customer's location. </t>
  </si>
  <si>
    <t xml:space="preserve">*  Public utility tax. </t>
  </si>
  <si>
    <t>*  Residential service is exempt from the sales tax.  There is a rate of 10% on gross receipts from sales of natural or artificial gas delivered by any method to a residential end-user located in the District</t>
  </si>
  <si>
    <t>*  Natural gas purchased for residential purposes taxed at 2% from January 1, 2003, through June 30, 2004; exempt thereafter.</t>
  </si>
  <si>
    <t xml:space="preserve">*  Consumer counsel and public service commission tax rate determined each year and apply to gross income of regulated public utilities.  Cons. counsel rate 0.10%; public serv. comm. rate 0.39%. </t>
  </si>
  <si>
    <t>*  Local taxes apply.</t>
  </si>
  <si>
    <t>* See Remarks for item #40 above.</t>
  </si>
  <si>
    <t>*  If delivered through mains or pipes.</t>
  </si>
  <si>
    <t>*  Taxable under the retail classification.  There are specific exemptions for sales to qualified environmental technology manufacturers/producers/processors and alternative fuel to used oil fuel burners.  Motor vehicle and use fuel subject to the motor fuel taxes, use fuel sold to single trip use fuel tax permit holders, aviation fuel subject to the aviation fuel tax, and jet fuel subject to the jet fuel excise and use tax are likewise exempted from tax.</t>
  </si>
  <si>
    <t>*  Generally taxable, except for liquid petroleum gas (LPG) when used for household use in a primary residence.</t>
  </si>
  <si>
    <t>*  Heating oil is subject to the sales tax.  Gasoline products are subject to gasoline excise tax.</t>
  </si>
  <si>
    <t xml:space="preserve">*  Utility service exempt from general excise tax and subject to separate public service company tax for utility-related income.  Utility subject to the general excise tax on non utility-related income. State rate of 4% with rate in excess of 4% payable to applicable county where an exemption from county real property tax is allowed. </t>
  </si>
  <si>
    <t>* Up to 3% of UGRLT on utility provider receipts (excluding heating oil) w/ no residential exemption.</t>
  </si>
  <si>
    <t>*  Exemption applies to any fuel or gas, including butane and propane, used for residential purposes.</t>
  </si>
  <si>
    <t xml:space="preserve">* Fuel oil, coal, wood, steam, hot water, propane and LPG sold to residential customers for residential heating are exempt.  </t>
  </si>
  <si>
    <t>*  Artificial gas exempt.  Exempt from state tax; local taxes apply.</t>
  </si>
  <si>
    <t>* Fuel used for agricutlural or railroad purposes is exempt. Agricultural purposes does not include use in a farm residence.</t>
  </si>
  <si>
    <t>* Exempt if defined as motor fuel.</t>
  </si>
  <si>
    <t xml:space="preserve">*  May be subject to 1% local tax. </t>
  </si>
  <si>
    <t>*  Coal, fuel oil, propane, steam, peat, fuel cubes produced from solid waste and wood used for fuel sold for residential use exempt.</t>
  </si>
  <si>
    <t>*   W.S. 39-15-103(a)(i)(D) imposes sales tax on the sales price paid to public utilities and to persons furnishing gas, electricity or heat for domestic, industrial or commercial consumption.</t>
  </si>
  <si>
    <t>* Private contracts for refuse and trash removal are taxable at 5.75%.</t>
  </si>
  <si>
    <t>See #36</t>
  </si>
  <si>
    <t>*  Refuse is exempt.</t>
  </si>
  <si>
    <t>* General waste collection is taxable; sewer services are exempt.</t>
  </si>
  <si>
    <t>*  Charges made for garbage hauling, latrine or sanitary servcies are not subject to tax. The person providing the container, latrine or container for use in the service is responsibble to pay tax on the purchase of the container. See WY Dept of Rev Rules, Chap 2, Sec 13(n) reagarding garbage and chemical toilets or sanitary services.</t>
  </si>
  <si>
    <t>*  Banks and financial institutions are subject to the Banks and other Financial Corporation Law and are taxed on net income.  Banks are subject the general excise tax on non core-related activities.</t>
  </si>
  <si>
    <t>*  Tax is imposed only on service charge relating to depositors' checking accounts.</t>
  </si>
  <si>
    <t>*  Exempt from sales tax.  Financial institutions subject to bank franchise tax in lieu of sales tax.</t>
  </si>
  <si>
    <t>*  Considered a professional service with some exceptions.</t>
  </si>
  <si>
    <t>*  Wyoming does not impose tax on the finance, insurance or real estate services listed. See WY Dept of Rev Rules, Chap 2, Sec 13(k) regarding financial institutions.</t>
  </si>
  <si>
    <t xml:space="preserve">*  Insurance premiums subject to separate tax, generally 2.35% of gross premiums.  Ocean marine insurers are taxed at 5% of underwriting income. </t>
  </si>
  <si>
    <t>*  Taxable when not performed by insurance company subject to premiums tax.</t>
  </si>
  <si>
    <t>*  Tax on net premiums, excludes enmity income.  An additional 2.5% tax on fire insurance carrier services net premiums.</t>
  </si>
  <si>
    <t>*Taxable if sold by a company not in the business of selling insurance.</t>
  </si>
  <si>
    <t>*  If receipts are from premiums.</t>
  </si>
  <si>
    <t>*  Insurance premiums are exempt.</t>
  </si>
  <si>
    <t>* Insurance premiums are exempt from sales and use tax.</t>
  </si>
  <si>
    <t>*  B&amp;O tax paid by insurance agents on commissions received; premiums subject to separate 2.0% tax.</t>
  </si>
  <si>
    <t>*  Subject to alternative insurance premium tax of 3 to 4%.  Electronic data processing services are exempt.</t>
  </si>
  <si>
    <t xml:space="preserve">*  Tax rate applies to gross receipts in excess of $100,000 per month.  For Brokers, tax applies to commissions only. </t>
  </si>
  <si>
    <t xml:space="preserve">*Receipts for performing management or investment advisory services provided to a mutual fund, hedge fund or real estate investment trust are deductible. </t>
  </si>
  <si>
    <t>*  Exempt if a professional service.</t>
  </si>
  <si>
    <t>*  Annual license fee of $450.</t>
  </si>
  <si>
    <t>*  Loans initiated by financial institutions are exempt.  Taxable under financial institutions franchise tax act.</t>
  </si>
  <si>
    <t xml:space="preserve"> E</t>
  </si>
  <si>
    <t>*  Tax rate applies to gross receipts in excess of $100,000 per month.  Tax applies to commissions and fees only.</t>
  </si>
  <si>
    <t>* Seller of tangible personal property responsible for the tax.</t>
  </si>
  <si>
    <t>"Unless retailer of rentals of accommations.</t>
  </si>
  <si>
    <t>*  Considered a professional service.</t>
  </si>
  <si>
    <t>*  Exempt if management fee is charged by a licensed real estate broker (professional service), otherwise it is taxable.</t>
  </si>
  <si>
    <t>* Nonprofessional service purchased from from an independent contractor by an attorney; title abstractor cannot assert the service rendered for resale tax; title abstractor's preparation of title report for sale to employing attorney is not the attorney's subcontractor for purposes of resale.</t>
  </si>
  <si>
    <t>*  Potentially taxable under the retail classification if a sale of software is involved.</t>
  </si>
  <si>
    <t>*  Financial reporting is taxable under provisions applicable to information services.</t>
  </si>
  <si>
    <t>*Taxable as an information service.</t>
  </si>
  <si>
    <t>* Taxable if it is a charge to access or use an online database. Charges to access or use an online database/information service are taxable. For examples of taxable and non-taxable communication services, see SC Revenue Ruling #06-8.</t>
  </si>
  <si>
    <t>* There is a 20% exemption for information services, which include financial reporting.</t>
  </si>
  <si>
    <t>*  B&amp;O tax paid by the firm.  Assumes not a digital product.</t>
  </si>
  <si>
    <t>*  Tax on sale of tangible personal property if separately stated; otherwise, total service taxable.</t>
  </si>
  <si>
    <t>*  Sales of tangible personal property at salons and parlors are taxable under the retail classification.</t>
  </si>
  <si>
    <t>* Services provided by a barber or beauty shop are not taxable.  However, such establishments are retailers of property sold to customers when not part of the services rendered, e.g., bottles of hair conditioner, combs, etc.</t>
  </si>
  <si>
    <t>* See Reg. 1-047.</t>
  </si>
  <si>
    <t>*  Hair cutting exempt.  Services such as nail care, skin care, cosmetic applications, etc are taxable. See personal service information release.  http://www.tax.ohio.gov/sales_and_use/information_releases/st2003draft.aspx</t>
  </si>
  <si>
    <t>*See SC Regulation 117-308.13</t>
  </si>
  <si>
    <t>* Must collect tax on any sales of tangible personal property.</t>
  </si>
  <si>
    <t>*  Some activities rising above mere cleaning (e.g., repairs and replacement) performed on carpet affixed to real property are potentially taxable under the prime contracting classification.</t>
  </si>
  <si>
    <t>* The sale of or charge for the service of carpet and upholstery cleaning, including the cleaning or dyeing of used rugs, carpets, or upholstery, or for rug repair is subject to sales tax</t>
  </si>
  <si>
    <t>*  Commercial carpet cleaning taxed at 6%.</t>
  </si>
  <si>
    <r>
      <t xml:space="preserve">* </t>
    </r>
    <r>
      <rPr>
        <sz val="14"/>
        <color rgb="FFFF0000"/>
        <rFont val="Calibri"/>
        <family val="2"/>
        <scheme val="minor"/>
      </rPr>
      <t>Carpet cleaning is taxable; upholstery cleaning is exempt</t>
    </r>
  </si>
  <si>
    <t>*Carpet cleaning is exempt; upholstery cleaning is cleaning of tangible personal property and is taxable.</t>
  </si>
  <si>
    <t>*  Fabric protector on personal property is taxable.</t>
  </si>
  <si>
    <t>*See SC Regulation 117-303.2</t>
  </si>
  <si>
    <t>* Cleaning of furniture is taxable; cleaning of installed carpet is exempt.</t>
  </si>
  <si>
    <t>*  Wall to wall carpet exempt, upholstery cleaning taxable.</t>
  </si>
  <si>
    <t>*  W.S. 39-15-103(a)(i)(J) imposes tax on services that repair, alter or improve  tangible personal property but does not impose sales tax on services that repair, alter, improve or construct real property.</t>
  </si>
  <si>
    <t>* Online dating services may be taxable as information services.</t>
  </si>
  <si>
    <t>*  Exempt if performed by nonprofit organization [501(c)(3)].</t>
  </si>
  <si>
    <t>* Product would be taxable at the 2% general sales tax rate, but service is exempt.</t>
  </si>
  <si>
    <t>*  Taxable under the personal property rental classification.</t>
  </si>
  <si>
    <t>* Generally, a temporary use of tangible personal property for consideration is considered to be a taxable lease.  However, if an essential part of lease agreement is laundering or cleaning of the diapers, the charges for the lease are not taxable.  Instead, the lessor is considered a consumer of the diapers and tax applies to purchased price of the rental inventory.</t>
  </si>
  <si>
    <t>*  Tangible personal property only.  If tangible personal property is not separately stated, then 100% of gross income is taxable.</t>
  </si>
  <si>
    <t>*  Taxable only if a transfer of property.</t>
  </si>
  <si>
    <t xml:space="preserve">*  Provided lessor pays the tax at the time diapers are purchased. </t>
  </si>
  <si>
    <t>*Provided such is cleaning or rental of diapers</t>
  </si>
  <si>
    <t>plus any applicable local tax</t>
  </si>
  <si>
    <t>* Taxable as rental of tangible personal property.</t>
  </si>
  <si>
    <t>*  Taxable if there is a provision of tangible personal property.</t>
  </si>
  <si>
    <t>*  W.S. 39-15-103(a)(i)(J) imposes tax on services that repair, alter or improve tangible personal property. See WY Dept of Rev Rules, Chap 2, Sec 13(q) regarding laundry, dry cleaning, pressing and dying services. Separately stated charges for delivery are not subject to tax per W.S. 39-15-105(a)(ii)(A) and W.S. 39-15-105(a)(viii)(A). See WY Dept of Rev Rules Chap 2, Sec 5(i).</t>
  </si>
  <si>
    <t>*  Income from services not taxable if separately stated from the sale of tangible personal property.</t>
  </si>
  <si>
    <t xml:space="preserve">*  Tax applies to the gross receipts from the sale of caskets, boxes, vaults, and clothing and  to specific charges for tangible property.  Separately stated charges for funereal services are not subject to tax. </t>
  </si>
  <si>
    <t>* Receipts from sales of tangible personal property by morticians, such as caskets, appurtenances, grave vaults, and clothing, shall be subject to the tax, even though personal services are rendered in connection with the sale of these items.</t>
  </si>
  <si>
    <t>* Tax due on tangible personal property sold; personal services must be separately stated.</t>
  </si>
  <si>
    <t>*  Maintaining cemeteries exempt.</t>
  </si>
  <si>
    <t>*  The sale of taxable services and tangible personal property should be separately itemized.</t>
  </si>
  <si>
    <t>*  Sales tax only on the sale/rental of tangible personal property.  Funeral services exempt.</t>
  </si>
  <si>
    <t>*  Funeral homes may collect the tax on itemized charges for taxable goods and services or on 50% of a lump sum funeral bill.</t>
  </si>
  <si>
    <t>* Separate sales of tangible personal property, such as casket, shroud, vault, tombstone, etc., are taxable.</t>
  </si>
  <si>
    <t>*  See Reg. 1-053.</t>
  </si>
  <si>
    <t>* Charges for funeral services are exempt.</t>
  </si>
  <si>
    <t xml:space="preserve">* State taxation is pre-empted on prearranged funeral plans, Section 59A-6-6. </t>
  </si>
  <si>
    <t>*Any part that is for the sale of tangible personal property (casket, clothes, etc.) are taxable at the 4.75% rate of tax.</t>
  </si>
  <si>
    <t>* Sales of tangible personal property are taxable.</t>
  </si>
  <si>
    <t>*  Tangible personal property included in the total charge must be separately itemized and subjected to the applicable sales tax.  Transportation of family members is not taxable.</t>
  </si>
  <si>
    <t>* Charges for tangible personal property are taxable (caskets, etc.). Charges for services are not taxable. See SC Regulation 117-309.8.</t>
  </si>
  <si>
    <t>*Sales of tangible personal property such as flowers, programs, and clothing is taxable.</t>
  </si>
  <si>
    <t>*  Sales of tangible person property.</t>
  </si>
  <si>
    <t>*  Tangible personal property only taxable.</t>
  </si>
  <si>
    <t>*  That portion of the income derived from professional services are exempt as well as services involving the opening and closing of graves.</t>
  </si>
  <si>
    <t>*  Separate and optional sales of taxable products and services are taxable.</t>
  </si>
  <si>
    <t>* W.S. 39-15-103(a)(i)(A) imposes sales tax on all sales of tangible personal property. If the provider does not separately state the taxable goods from the entire invoice, the full amount is subject to tax. See WY Dept of Rev Rules, Chap 2, Sec 13(l) regarding funeral directors. See also WY Dept of Rev Rules, Chap 2, Sec 13(w) regading memorial dealers.</t>
  </si>
  <si>
    <t>* Commercial recreation is taxable.</t>
  </si>
  <si>
    <t>* Guided and non-guided hunts exempt</t>
  </si>
  <si>
    <t>* If lodging is provided, sales and lodging tax may apply, See Reg. 1-046</t>
  </si>
  <si>
    <t>*  Taxable if boat, tackle etc. is provided.</t>
  </si>
  <si>
    <t>* Wyoming does not impose tax on the sales price paid for the skill and direction of a guide. However many other services provided by guides are subject to tax. See Lodging Publication.</t>
  </si>
  <si>
    <t>*  Tax applies as the sale of new tangible personal property when materials are incorporated to the alteration that were not originally provided with the garment by the customer.</t>
  </si>
  <si>
    <t>*  Potentially taxable if the services constitute manufacturing/fabricating tangible personal property sold at retail.</t>
  </si>
  <si>
    <t>*  Alterations to new clothing are generally taxable.  However, if the alterations are performed by a cleaning or dyeing business, the charges are not taxable unless gross receipts from the alteration service are over a specified percentage of total gross receipts. Alterations or repairs on used clothing not taxable.</t>
  </si>
  <si>
    <t>* Taxable when part of garment sale</t>
  </si>
  <si>
    <t>*Alterations made by the seller at the time of the sale are taxable</t>
  </si>
  <si>
    <t>*  Alterations to new clothing taxable as fabrication.</t>
  </si>
  <si>
    <t>* Not taxable if included in the purchase price of the garment.</t>
  </si>
  <si>
    <t>*Provided such charge is separately stated on the invoice or other document given to the purchaser at the time of the sale, except where the service constitutes a part of the gross receipts derived from the taxable rental of clothing or for alteration and repair of belts and shoes.</t>
  </si>
  <si>
    <t>* Except for formal wear.</t>
  </si>
  <si>
    <t>* Taxable if associated with the sale of tangible property.</t>
  </si>
  <si>
    <t xml:space="preserve">*  Separately stated charges for alterations to garments are exempt.  Fabrication of tangible personal property for consumers who provide the materials or for products sold at retail are taxable. </t>
  </si>
  <si>
    <t>*  Pressing and dyeing (except self-service machines) also taxable.</t>
  </si>
  <si>
    <t>*   W.S. 39-15-103(a)(i)(J) imposes tax on services that repair, alter or improve tangible personal property.</t>
  </si>
  <si>
    <t>*  Income from service not taxable if separately stated from the sale of tangible personal property.</t>
  </si>
  <si>
    <t xml:space="preserve">*  Charges for gift wrapping are generally taxable.  </t>
  </si>
  <si>
    <t>*  If separately stated, gift wrapping charges are taxable.</t>
  </si>
  <si>
    <t>*  If materials are supplied.  TPP used in performing these services is taxable to service provider.</t>
  </si>
  <si>
    <t>*  Taxable if performed as part of a sale of tangible personal property.</t>
  </si>
  <si>
    <t>* Taxable if sold in connection with the sale of the item to be gift wrapped.</t>
  </si>
  <si>
    <t>*  Sale of wrap paper.</t>
  </si>
  <si>
    <t>*  Exempt if performed by nonprofit organization.</t>
  </si>
  <si>
    <t>*  W.S. 39-15-103(a)(i)(J) imposes tax on services that repair, alter or improve tangible personal property.</t>
  </si>
  <si>
    <t>*  No tax on reducing salons.</t>
  </si>
  <si>
    <t>*  At the state level, membership fees are generally exempt, but fees for the use of facilities (e.g., per-visit or less than 28 days) are taxable under the amusement classification.  Cities choosing Local Option H (tax on health spa membership fees or sports/athletic/health-related instruction as part of the amusements tax) tax all membership fees, regardless of the period of time granted for the fees. Gross receipts of hotel-operated clubs and salons that are not open to the general public are taxable under the transient lodging classification.</t>
  </si>
  <si>
    <t>*  These services as stated under the DC regulations are subject to the normal sales and use tax rate of 5.75% effective October 1, 2014.</t>
  </si>
  <si>
    <t>*  Membership dues and fees to health clubs (i.e., gym membershps are taxable as Admissions - See Rule 12A-1.005, F.A.C..  TPP used in performing these services is taxable to service provider.</t>
  </si>
  <si>
    <t>*  Tax due on sales of tangible personal property.</t>
  </si>
  <si>
    <t>*  Turkish baths, massage, reducing and tanning salons taxable.</t>
  </si>
  <si>
    <t>*  Health club dues are subject to sales tax.</t>
  </si>
  <si>
    <t>*  Health Clubs -All fees and dues paid in or to a place of amusement or entertainment are taxable.  Tanning parlors, reducing salons are exempt.</t>
  </si>
  <si>
    <t>*Taxable if charge is in the nature of initiation fees, membership fees, or dues for access to or use of the facilities of a health and fitness, athletic, or sporting club  or organization in NJ. Tanning services are always taxable.</t>
  </si>
  <si>
    <t>* Exempt if YMCA, YWCA, or municipally-owned recreation center.</t>
  </si>
  <si>
    <t>* Subject to Admissions tax of 5%.  Most health clubs exempt. See SC Revenue Ruling #05-14.</t>
  </si>
  <si>
    <t>* Generally, memberships to health clubs are taxable.  Charges for the use of tanning beds are taxable. A Nonprofit's sales of health club memberships is exempt.</t>
  </si>
  <si>
    <t>* Memberships in amusement or recreational clubs are taxable. Tanning salon fees are nontaxable.</t>
  </si>
  <si>
    <t>*  Admissions/dues for recreation/athletic activities taxable.</t>
  </si>
  <si>
    <r>
      <t xml:space="preserve">*  Services provided by health and fitness clubs (including YMCA &amp; YWCA), </t>
    </r>
    <r>
      <rPr>
        <b/>
        <u/>
        <sz val="14"/>
        <color theme="3"/>
        <rFont val="Calibri"/>
        <family val="2"/>
        <scheme val="minor"/>
      </rPr>
      <t>relating to personalized fitness programs,</t>
    </r>
    <r>
      <rPr>
        <sz val="14"/>
        <rFont val="Calibri"/>
        <family val="2"/>
        <scheme val="minor"/>
      </rPr>
      <t xml:space="preserve"> are exempt.</t>
    </r>
  </si>
  <si>
    <t>*  Taxable if primary purpose is for use of amusement, athletic, entertainment or recreational devices.</t>
  </si>
  <si>
    <t>*  Coin-operated laundries that are hotel-owned and operated for guests only are taxable under the transient lodging classification.  Although coin-operated laundries that are open to the general public are generally exempt, they are taxable in cities choosing M.C.T.C. Model Option 7 (no exemption for coin-operated machines from tax on rental of tangible personal property).</t>
  </si>
  <si>
    <t>* Self-pay washers and dryers are exempt.</t>
  </si>
  <si>
    <t>*  Coin operated laundries exempt.</t>
  </si>
  <si>
    <t>* See Reg. 1-048.</t>
  </si>
  <si>
    <t>* Coin operated laundry and dry cleaning exempt.</t>
  </si>
  <si>
    <t>*  Coin operated washing and drying establishments subject to annual licensing in lieu of sales tax on gross receipts.</t>
  </si>
  <si>
    <t>*  Wyoming does not impose tax on the income generated from customer coin-operated laundry machines. However the machines are taxable to the provider at the time of purchase. See WY Dept of Rev Rules, Chap 2, Sec 13(bb).</t>
  </si>
  <si>
    <t>*  Hotel laundry services performed by the hotel exclusively for guests are taxable under the transient lodging classification.  Commissions from third-party laundry service providers performed at hotels are exempt at the state level but taxable as licenses for use at the city level.</t>
  </si>
  <si>
    <t>* See remarks for No. 60 - Garment Services</t>
  </si>
  <si>
    <t>*  Subject to the sales tax effective 7/1/92.</t>
  </si>
  <si>
    <t>*  Taxable only for business with recurring need for laundry service.</t>
  </si>
  <si>
    <t>* Exempt unless laundry and dry cleaning is performed on non-clothing.</t>
  </si>
  <si>
    <t>* Also, some drycleaning facilities are required to remit an additional 1% environmental surcharge.</t>
  </si>
  <si>
    <t>*  W.S. 39-15-103(a)(i)(J) imposes tax on services that repair, alter or improve tangible personal property. See WY Dept of Rev Rules, Chap 2, Sec 13(q) regarding laundry, dry cleaning, pressing and dying services.</t>
  </si>
  <si>
    <t>*  Taxable by cities choosing Local Option H (tax on health spa membership fees or sports instruction as part of the amusements tax).</t>
  </si>
  <si>
    <t>* The entire bundled charge for both taxable health club services and nontaxable services will be presumed taxable if a primary purpose of the transaction is the sale of the taxable health club services.</t>
  </si>
  <si>
    <t>* Massages provided by or through licensed health care facilities or by licensed health care professionals, and massages provided upon written referral from a licensed health care facility or professional for ongoing treatment of illness, injury or disease are exempt from the 6.875% sales tax. However, these massages are subject to a 2% MNCare gross receipts tax.</t>
  </si>
  <si>
    <t xml:space="preserve">*Taxable unless provided pursuant to a doctor's prescription. </t>
  </si>
  <si>
    <t>* Exempt if provided on order of a licensed physician or licensed chiropractor.</t>
  </si>
  <si>
    <t>* Exempt if performed by a licensed therapist.</t>
  </si>
  <si>
    <r>
      <t>* Exempt when performed by registered massage therapists</t>
    </r>
    <r>
      <rPr>
        <b/>
        <sz val="14"/>
        <color rgb="FFFF0000"/>
        <rFont val="Calibri"/>
        <family val="2"/>
        <scheme val="minor"/>
      </rPr>
      <t xml:space="preserve">. </t>
    </r>
  </si>
  <si>
    <t>*  Personal services.</t>
  </si>
  <si>
    <t>*  Taxable by cities choosing Local Option H (tax on health spa membership fees or sports/athletic/health-related instruction as part of the amusements tax).</t>
  </si>
  <si>
    <t>*  Generally exempt except dance schools, dance studios and flying lessons are taxable.</t>
  </si>
  <si>
    <t>*If the instructions are given within a place of amusement then they are taxable. If there is a separate charge for the instruction the charge is not subject to tax even if it takes place in a place of amusement.  If the instruction charge is not separate from the membership charge, the whole membership charge remains taxable.</t>
  </si>
  <si>
    <t>* Exempt if all money goes to instructor, otherwise taxable if charged by a club</t>
  </si>
  <si>
    <t>*  Flying lessons exempt -- considered professional service.</t>
  </si>
  <si>
    <t>*  Merchandise and materials taxable, service is exempt</t>
  </si>
  <si>
    <t>*  Repair labor is not taxable, but shoe repairmen are retailers of the materials provided with repair work.  If a single charge is made for both labor and materials, 25% of total charge is taxable as retail sale of materials.</t>
  </si>
  <si>
    <t>*  Tangible personal property that is separately itemized on the bill is taxable.  See R 205.118.</t>
  </si>
  <si>
    <t>* See Reg 1-082, repair parts and labor are taxable</t>
  </si>
  <si>
    <t>*  Itemized material subject to 5% tax.</t>
  </si>
  <si>
    <t>*See SC Regulation 117-306.4</t>
  </si>
  <si>
    <t xml:space="preserve">*  W.S. 39-15-103(a)(i)(J) imposes tax on services that repair, alter or improve tangible personal property. </t>
  </si>
  <si>
    <t xml:space="preserve">*  Exempt when cleaning a swimming pool that has been classified as real property. TPP used in performing these services is taxable to service provider. </t>
  </si>
  <si>
    <t>*  Maintenance, cleaning and repair of above ground pools taxable. The Labor to maintain and repair in ground pools and pools built into the realistate is exempt if original construction or residential. Cleaning exempt.</t>
  </si>
  <si>
    <t>* Building cleaning and maintenance services are taxable.</t>
  </si>
  <si>
    <t>* Repairs and maintenance of pool equipment are taxable.</t>
  </si>
  <si>
    <r>
      <t>* Indoor  swimming pool cleaning is taxable</t>
    </r>
    <r>
      <rPr>
        <sz val="14"/>
        <color rgb="FFFF0000"/>
        <rFont val="Calibri"/>
        <family val="2"/>
        <scheme val="minor"/>
      </rPr>
      <t>, outdoor pool cleaning is exempt</t>
    </r>
    <r>
      <rPr>
        <sz val="14"/>
        <rFont val="Calibri"/>
        <family val="2"/>
        <scheme val="minor"/>
      </rPr>
      <t>. See Reg 1-098</t>
    </r>
  </si>
  <si>
    <t>*  Indoor taxable, outdoor exempt (building maintenance and janitorial service).</t>
  </si>
  <si>
    <t>*  Cleaning of above ground and indoor pools is taxable.</t>
  </si>
  <si>
    <t xml:space="preserve">* Taxable if above ground pool; considered tangible personal property. </t>
  </si>
  <si>
    <t>*  If real property.</t>
  </si>
  <si>
    <t>*  E for in-ground pools.  Taxable for above-ground or portable pools. W.S. 39-15-103(a)(i)(J) imposes tax on services that repair, alter or improve  tangible personal property but does not impose sales tax on services that repair, alter, improve or construct real property. See WY Dept of Rev Rules, Chap 2, Sec 10(c).</t>
  </si>
  <si>
    <t>*  Exempt if a CPA prepares the return (professional service).</t>
  </si>
  <si>
    <t>*  See Professional Services Bulletin.</t>
  </si>
  <si>
    <t>*  Subject to Rental tax.</t>
  </si>
  <si>
    <t>*  Includes 1% "short term" rental tax.  Short term rentals are for less than 30 days.</t>
  </si>
  <si>
    <t xml:space="preserve">*  Lessors have option to pay tax on the purchase price with subsequent lease payments not taxable if the tuxedos are leased in substantially the same form as acquired.  </t>
  </si>
  <si>
    <t>*  Tax break down as follows: Lessors rate of 0.299% on gross receipts in excess of $150,000 per quarter; Lessees rate of 1.99% with no monthly/ quarterly exemption.</t>
  </si>
  <si>
    <t>* local Chicago</t>
  </si>
  <si>
    <t>*  Taxable as rental of TPP, KY Regulation 103 KAR 28:051</t>
  </si>
  <si>
    <t>*  Rentals of tangible property are taxable unless the lessor is registered and has exercised the option to pay 6% tax on cost at the time of acquisition.  See RAB 2015-25.</t>
  </si>
  <si>
    <t>* Clothing rental charges are generally taxable as a linen service.</t>
  </si>
  <si>
    <t>*  Provided tax is paid at time of purchase by lessor.</t>
  </si>
  <si>
    <t>*  Plus local taxes.  A lessor who purchases tangible personal property may pay tax to vendor on sales price or may provide vendor a resale certificate and pay tax on lease or rental receipts.</t>
  </si>
  <si>
    <t>*  Rental of tangible personal property.</t>
  </si>
  <si>
    <t xml:space="preserve">*  W.S. 39-15-103(a)(i)(B) imposes sales tax on the gross rental paid for the lease or contract transferring possession of tangible perosnal property if the transfer of possession would be taxable if a sale occurred. </t>
  </si>
  <si>
    <t>* If providing conditioning unit, then it is a leasee/lessor issue (see tuxedo rental note).</t>
  </si>
  <si>
    <t>* Separately stated sales of TPP (e.g., salt) are taxable</t>
  </si>
  <si>
    <t>*  Rental of water softening and conditioning equipment subject to sales tax.</t>
  </si>
  <si>
    <t>*  Sale of chemicals taxable.</t>
  </si>
  <si>
    <r>
      <t xml:space="preserve">* The purchase of water softening and conditioning equipment that is installed by the vendor would be considered an improvement to real property and not taxable. However, the </t>
    </r>
    <r>
      <rPr>
        <b/>
        <sz val="14"/>
        <rFont val="Calibri"/>
        <family val="2"/>
        <scheme val="minor"/>
      </rPr>
      <t>lease</t>
    </r>
    <r>
      <rPr>
        <sz val="14"/>
        <rFont val="Calibri"/>
        <family val="2"/>
        <scheme val="minor"/>
      </rPr>
      <t xml:space="preserve"> of water softening and conditioning equipment is not considered an improvement to real property and is taxable.</t>
    </r>
  </si>
  <si>
    <t>*Taxable if it is maintaining or servicing real property.</t>
  </si>
  <si>
    <t>*  Parts &amp; materials taxable only.</t>
  </si>
  <si>
    <t>*  Equipment rental or leasing is taxable.</t>
  </si>
  <si>
    <t>*  If equipment is rented, taxable</t>
  </si>
  <si>
    <t>*Rental of equipment is subject to tax.</t>
  </si>
  <si>
    <t>* Installation charges for water softening equipment installed in nonresidential property are taxable.</t>
  </si>
  <si>
    <t>*  Rental of equipment taxable.</t>
  </si>
  <si>
    <t>*  Sale of salt, etc. is taxable.  Rental of equipment also taxable.</t>
  </si>
  <si>
    <t>*  W.S. 39-15-103(a)(i)(A) imposes sales tax on all sales of tangible personal property. W.S. 39-15-103(a)(i)(J) imposes tax on all services that repair, alter or improve tangible personal property. See WY Dept of Rev Rules, Chap 2, Sec 13(dd) regarding repairs, alterations and improvements. See also WY Dept of Rev Rules, Chap 2, Sec 10(c).</t>
  </si>
  <si>
    <t>*  Exempt at the state level after December 31, 1985, but most cities levy privilege taxes on local advertising.</t>
  </si>
  <si>
    <t>* Sales tax only applies to direct mail advertising pieces.</t>
  </si>
  <si>
    <t>*  Payments for space are taxable as the rental of tangible personal property.  TPP used in performing these services is taxable to service provider.</t>
  </si>
  <si>
    <t>* See Reg. 1-056.04</t>
  </si>
  <si>
    <t>*  Building of billboards is subject to contractor's excise tax of 2%.</t>
  </si>
  <si>
    <t>*  Sales of outdoor advertising space, such as billboards, are exempt from sales tax.</t>
  </si>
  <si>
    <t>*  See WY Dept of Rev Rules, Chap 2, Sec 13(a).</t>
  </si>
  <si>
    <t>*  Receipts from national or regional advertiser are deductible unless the advertiser is incorporated in the state or maintains its principal place of business in the state.</t>
  </si>
  <si>
    <t>*  Video tapes for use by movie theater, drive-in, radio and TV broadcasting are exempt.</t>
  </si>
  <si>
    <t xml:space="preserve">*  Deduction alloowed for network, national &amp; regional advertising.  </t>
  </si>
  <si>
    <t xml:space="preserve">*  Income from advertising subject to B&amp;O tax paid by the broadcaster.  </t>
  </si>
  <si>
    <t>*  Exempt after December 31, 1985, but local advertising remains taxable at the city level.</t>
  </si>
  <si>
    <t>*  Inserts to magazine and newspapers are taxable unless newspaper criteria are met.</t>
  </si>
  <si>
    <t>* See Reg. 1-054</t>
  </si>
  <si>
    <t xml:space="preserve">*  Income from advertising subject to B&amp;O tax paid by the publisher.  </t>
  </si>
  <si>
    <t>*  Although such services are not generally taxable, certain "full-service" advertising agencies may provide services (e.g., photography, graphic design) that may render some or all of its gross receipts subject to tax under the retail or job printing classification.</t>
  </si>
  <si>
    <t>* Tax applies to any sales of tangible personal property.  If an advertising agency bills a lump-sum charge that includes both services and tangible personal property, a reasonable portion of the charge must be allocated to the sales price of the property and taxed.</t>
  </si>
  <si>
    <t xml:space="preserve">* Taxable, after production of the master advertisement KY Regulation 103 KAR 26:120 </t>
  </si>
  <si>
    <t>*  Exempt only if sold directly to printer.</t>
  </si>
  <si>
    <t>*  Materials and supplies are taxable.  See R 205.133.</t>
  </si>
  <si>
    <t xml:space="preserve">* Nontaxable advertising is creative promotional services that meet three criteria: 1) the advertising has no functional use other than to carry the advertising message; 2) the advertising agency must be involved in the creation of the advertising, and; 3) the advertising agency must have a direct relationship with the advertiser. Other sales of advertising are taxable at 6.875%.  </t>
  </si>
  <si>
    <t>* See Reg. 1-056</t>
  </si>
  <si>
    <t>*  Transferring tangible personal property in conjunction with advertising services is subject to sales tax.</t>
  </si>
  <si>
    <t>*An advertising agency's sales of advertising models, works of art, digital final art work, and digital or tangible advertising materials are taxable. Advertising services that are not otherwise part of the sales price of taxable product are exempt.</t>
  </si>
  <si>
    <t>*  Charges for taxable products and services are taxable.  See Publication 235, Advertising Companies.</t>
  </si>
  <si>
    <t>*  General rate of 5.75% applied to armored car service effective October 1, 2011</t>
  </si>
  <si>
    <t>* See Reg. 1-101</t>
  </si>
  <si>
    <t>* Taxable if the service is performed entirely in NJ or customer's location is in NJ.</t>
  </si>
  <si>
    <t>*  Public utility tax; 0.642% rate if only within a city.</t>
  </si>
  <si>
    <t>*  W.S. 39-15-105(a)(viii)(A)(II) and W.S. 39-15-105(a)(ii)(A) exempts the intrastate and interstate transportation of freight. See Freight Bulletin. See WY Dept of Rev Rules Chap 2, Sec 5(i).</t>
  </si>
  <si>
    <t>*  Taxed under insurance premiums tax.</t>
  </si>
  <si>
    <t>*  Subject to insurance premiums tax.</t>
  </si>
  <si>
    <t>*  The provision of some services (e.g., photography, graphic design) may render some or all of a commercial art or graphic design business's gross receipts subject to tax under the retail or job printing classification.</t>
  </si>
  <si>
    <t xml:space="preserve">* Services provided prior to a client's approval for completing a final work of art are not taxable.  Services connected with the creation of the final work of art are taxable, provided the artwork is delivered as tangible personal property.  Artwork delivered electronically is not subject to tax.  Sales of copyrights are, under certain circumstances, not taxable.   </t>
  </si>
  <si>
    <t xml:space="preserve">*  If the taxpayer is a QHTC, the sale of graphic design services is not subject to sales and use tax. </t>
  </si>
  <si>
    <t>*  Taxable at 6% when tangible personal property is created.  TPP used in performing these services is taxable to service provider.</t>
  </si>
  <si>
    <t>*  If tangible personal property is not involved.</t>
  </si>
  <si>
    <t>* Finished art and complete charge for tangible personal property are subject to tax.</t>
  </si>
  <si>
    <t>*Reproduction of tangible personal property for a charge is taxable.</t>
  </si>
  <si>
    <t xml:space="preserve">*  See commercial advertising elements, MCL 205.54d(h).  </t>
  </si>
  <si>
    <t>* Taxable when the service results in the sale of taxable items such as artwork.</t>
  </si>
  <si>
    <t>* tangible art and graphic designs are taxable; digital art and graphic designs are exempt</t>
  </si>
  <si>
    <t>*  Sale of artwork is taxable, but creative advertising services are exempt.</t>
  </si>
  <si>
    <t>*  Sale of finished artwork is taxable.</t>
  </si>
  <si>
    <t>*  Transferring any tangible personal property in conjunction with these services is subject to sales tax.</t>
  </si>
  <si>
    <t>* Taxable if true object of the transaction is the sale of tangible personal property.</t>
  </si>
  <si>
    <t>*Separately stated graphic design services are exempt.</t>
  </si>
  <si>
    <t>*  Wyoming does not impose tax on the creative process of art and design. However sales of tangible personal property beyond the creative process are taxable per W.S. 39-15-103(a)(i)(A).</t>
  </si>
  <si>
    <t>*  Rental of linen taxable</t>
  </si>
  <si>
    <t xml:space="preserve">* Generally, a temporary use of tangible personal property for consideration is considered to be a taxable lease.  However, if an essential part of lease agreement is laundering or cleaning of the linens, the charges for the lease are not taxable.  Instead, the lessor is considered a consumer of the linens and tax applies to purchased price of the rental inventory. </t>
  </si>
  <si>
    <t>*  Unless elect to tax as rental of clean linen.</t>
  </si>
  <si>
    <t>*  Rental of textiles is subject to the sales tax.  Laundering and pressing when connected with the rental of linens is exempt from sales tax.</t>
  </si>
  <si>
    <t>*   Generally considered as rental activity not provision of service.</t>
  </si>
  <si>
    <t>*  Provided the tax is paid when lessor purchases the linens.</t>
  </si>
  <si>
    <t>* Taxable unless clothing</t>
  </si>
  <si>
    <t>*  Industrial laundry and linen services only.</t>
  </si>
  <si>
    <t>*   W.S. 39-15-103(a)(i(A) imposes sales tax on sales of tangible personal property. W.S. 39-15-103(a)(i)(J) imposes tax on services that repair, alter or improve tangible personal property. See WY Dept of Rev Rules, Chap 2, Sec 13(q) regarding laundry, dry cleaning, pressing and dying services. Separately stated charges for delivery are not subject to tax per W.S. 39-15-105(a)(ii)(A) and W.S. 39-15-105(a)(viii)(A). See WY Dept of Rev Rules Chap 2, Sec 5(i).</t>
  </si>
  <si>
    <t>*  Information services.</t>
  </si>
  <si>
    <t>* Taxable if the service/credit report is delivered to customers in NJ.</t>
  </si>
  <si>
    <t>* Exempt if principal place of employment is outside of Iowa and if the agency is an employment agency and not an executive search agency.</t>
  </si>
  <si>
    <t>*  Employment and employment placement services</t>
  </si>
  <si>
    <t>*  Taxed if a retail sale of tangible personal property; exempt if only a sale of interior design services.</t>
  </si>
  <si>
    <t>*  Charges for new tangible personal property sold by the designer to the end consumer is considered taxable, such as new furniture or appliances.</t>
  </si>
  <si>
    <t>*  Income from services not taxable if separated from sale of tangible personal property.</t>
  </si>
  <si>
    <t>* Tax does not apply to the charges of an interior decorator when there is no sale of tangible personal property in connection with the charge.</t>
  </si>
  <si>
    <t>* Interior design is a miscellaneous service not designated as taxable and is exempt</t>
  </si>
  <si>
    <t>*  Labor services of applying or installing tangible personal property is taxable on existing commercial property.  Exempt if original construction or at a residence.</t>
  </si>
  <si>
    <t>*  Sales of tangible personal property subject to sales tax.</t>
  </si>
  <si>
    <t>*  If designer sells materials, fee may be part of taxable price.</t>
  </si>
  <si>
    <t>* Taxable if the services result in the sale of tangible personal property.</t>
  </si>
  <si>
    <t>* Sales and installation of tangible personal property is taxed at 7% including furniture, floor coverings, appliances and drapes.</t>
  </si>
  <si>
    <t>*Not temporary staffing.</t>
  </si>
  <si>
    <t>*G.S. 105-164.13(59) exempts interior design services provided in conjunction with the sale of tangible personal property.</t>
  </si>
  <si>
    <t>*  Sale of tangible personal property taxable.</t>
  </si>
  <si>
    <t>* Taxable if true object of the transaction is the sale of tangible personal property. See SC Regulation 117-309.10</t>
  </si>
  <si>
    <t>*  Painting, wallpapering, etc. are subject to contractor's excise tax.</t>
  </si>
  <si>
    <t xml:space="preserve">*Sales of tangible personal property are subject to tax. Design and decorating services that are part of the sale of the tangible personal are also taxable. </t>
  </si>
  <si>
    <t>*  Sale of tangible personal property is taxable at 5.3%.</t>
  </si>
  <si>
    <t>*  Taxable if provided in conjunction with the sale of taxable products.</t>
  </si>
  <si>
    <t>*  Wyoming does not impose tax on the creative process of interior design and decorating. However sales of tangible personal property beyond the creative process are taxable per W.S. 39-15-103(a)(i)(A).</t>
  </si>
  <si>
    <t>*  Some activities rising above mere cleaning (e.g., repairs and replacement) performed on real property and fixtures are potentially taxable under the prime contracting classification.</t>
  </si>
  <si>
    <t xml:space="preserve">*  Cleaning  of real property is exempt. Cleaning of tangible personal property is taxable both state and local sales tax. </t>
  </si>
  <si>
    <t>*  Includes cleaning of any part of a commercial or industrial building.</t>
  </si>
  <si>
    <t>* See Reg. 1-098</t>
  </si>
  <si>
    <t>*Repairs to tangible personal property are taxable.</t>
  </si>
  <si>
    <t>* Janitorial and custodial services are taxable. Maintenance of real property is exempt.</t>
  </si>
  <si>
    <t>*  If routine and repetitive, and not specialized to an item of tangible personal property.</t>
  </si>
  <si>
    <t>*  W.S. 39-15-103(a)(i)(J) imposes tax on services that repair, alter or improve  tangible personal property but does not impose sales tax on services that repair, alter, improve or construct real property. See WY Dept of Rev Rules, Chap 2, Sec 10(c).</t>
  </si>
  <si>
    <t>* Lobbying services are subject to sales tax.  Consulting services are exempt from sales tax.</t>
  </si>
  <si>
    <t>*  Lobbying is exempt, consulting is exempt when performed by professional (i.e., doctor, lawyer).  If rendering consultation outside of expertise, taxable at 6%.</t>
  </si>
  <si>
    <t>*  Although such services are not generally taxable, certain "full-service" marketing firms may provide services (e.g., photography, graphic design) that may render some or all of its gross receipts subject to tax under the retail or job printing classification.</t>
  </si>
  <si>
    <t>* Packaging and crating services are not taxable provided the packer separately states the charge for services.  Packagers are typically regarded as consumers of the packaging materials.  However, the packager may choose to sell packing and crating materials to its customer for a separate charge.</t>
  </si>
  <si>
    <t>* Tax applies when the vendee buys for consumption</t>
  </si>
  <si>
    <t xml:space="preserve">*  Packing material sold for use in agricultural, livestock, or dairy production is exempt. Packing material sold to retailers or manufacturers fo the purpose of packaging or facilitating the transportation of tangible personal property sold at retail or transferred in association with the maintenance or repair of fabric or clothing is also exempt. </t>
  </si>
  <si>
    <t>*Taxable if part of the sale of tangible personal property.</t>
  </si>
  <si>
    <t>*Sales of crates or boxes are taxable, however a business exemption may be claimed for the purchase of certain returnable containers.</t>
  </si>
  <si>
    <t>* See Reg. 1-026</t>
  </si>
  <si>
    <t>* Taxed as "delivery charges" if performed by seller of property.</t>
  </si>
  <si>
    <t>*  Packing material is taxable to the consumer.</t>
  </si>
  <si>
    <t xml:space="preserve">* Sales of crating and packing materials are taxable. Exempt if direct manufacturing use. </t>
  </si>
  <si>
    <t>*  Wrapping services are taxable.</t>
  </si>
  <si>
    <t>* Taxable if packing and crating is sold to the customer.</t>
  </si>
  <si>
    <t>*  Assumes (1) the packing and crating is a "mailing service" or (2) the property being serviced is intended for resale.  "Mailing services," which include addressing, enclosing, sealing, metering, affixing stamps, sorting, tying, and sacking in compliance with postal rules and regulations, are exempt from tax if they are separately stated on the invoice to the customer.  "Mailing services" do not include assembly or collation (i.e., taxable unless an exemption applies).</t>
  </si>
  <si>
    <t>*  Considered a contracting activity.</t>
  </si>
  <si>
    <t>* See Reg. 1-100</t>
  </si>
  <si>
    <t xml:space="preserve">* Taxable if the extermination service is to tangible personal property (e.g., recreational vehicle, food storage trailer) and the tangible personal property is not exempt from tax. </t>
  </si>
  <si>
    <t>*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 See WY Dept of Rev Rules, Chap 2, Sec 13(j) regarding exterminators.</t>
  </si>
  <si>
    <t>*  Treated as sale of tangible property.</t>
  </si>
  <si>
    <t>*  Charges for copies are taxable.</t>
  </si>
  <si>
    <t>*  Unless elect to treat as sale of copies - 2.9%</t>
  </si>
  <si>
    <t>*  Reproduction, addressing, mailing are taxable.</t>
  </si>
  <si>
    <t>*  Exempt unless there is a per page fee</t>
  </si>
  <si>
    <r>
      <t xml:space="preserve">*  Taxable fabrication service </t>
    </r>
    <r>
      <rPr>
        <sz val="14"/>
        <color rgb="FFFF0000"/>
        <rFont val="Calibri"/>
        <family val="2"/>
        <scheme val="minor"/>
      </rPr>
      <t>(under Service Provider Tax)</t>
    </r>
  </si>
  <si>
    <t xml:space="preserve">*  Considered tangible personal property.  </t>
  </si>
  <si>
    <t>*  Considered sale of tangible property.</t>
  </si>
  <si>
    <t>* See Reg. 1-058.</t>
  </si>
  <si>
    <t>*  Plus local taxes.</t>
  </si>
  <si>
    <t xml:space="preserve">*Considered tangible property.    </t>
  </si>
  <si>
    <t>* Sale of tangible personal property.</t>
  </si>
  <si>
    <t>* Not taxable if a photocopy is provided incidentally with a nontaxable service.</t>
  </si>
  <si>
    <t xml:space="preserve">*   W.S. 39-15-103(a)(i)(A) imposes sales tax on all sales of tangible personal property. </t>
  </si>
  <si>
    <t xml:space="preserve">*  Tax applies to all film processing charges other than separately stated charges for the negative development of customer furnished film.   </t>
  </si>
  <si>
    <t>*  Taxable if prints delivered.  Exempt if developing only.</t>
  </si>
  <si>
    <t>* 103 KAR 27:120</t>
  </si>
  <si>
    <t xml:space="preserve">*  Considered tangible personal property. </t>
  </si>
  <si>
    <t>*  Photographic prints are taxable when price includes processing as well as tangible personal property, but not taxable when development service alone.</t>
  </si>
  <si>
    <t>* Taxable if part of a charge for the sale of photographs. See SC Regulation 117-309.2</t>
  </si>
  <si>
    <r>
      <t xml:space="preserve">*  Sale of photographs, slides, prints, etc. are taxable.  </t>
    </r>
    <r>
      <rPr>
        <sz val="14"/>
        <color rgb="FFFF0000"/>
        <rFont val="Calibri"/>
        <family val="2"/>
        <scheme val="minor"/>
      </rPr>
      <t>The tax applies to the total charge, including charges for labor, design, etc.</t>
    </r>
  </si>
  <si>
    <t>*  W.S. 39-15-103(a)(i)(A) imposes sales tax on all sales of tangible personal property. See WY Dept of Rev Rules, Chap 2, Sec 13(y) regarding photography, photo developing and enlarging.</t>
  </si>
  <si>
    <t>* Fabrication of printed material is generally subject to tax.  However, certain exemptions apply, such as to printed sales messages.</t>
  </si>
  <si>
    <t>*  Sales of printed matter are taxable retail sales unless destined for resale.  Purchases of ink and paper by printer generally exempt.</t>
  </si>
  <si>
    <t>*  Considered goods under DE law.  Rates, exemptions vary with production stage: Manufacturers = 0.25% on receipts in excess of $1,000,000/mo; Wholesalers = .3980% over $100,000; Retailers = 0.72% over $100,000.</t>
  </si>
  <si>
    <t>*  Commercial job printing is considered a manufacturing activity taxed at 0.5%.</t>
  </si>
  <si>
    <t>*  Exempt if the printed material is shipped, mailed, or delivered outside Indiana.</t>
  </si>
  <si>
    <t>*  Includes printing or overprinting, lithograph, multilith, blueprinting, Photostatting, or similar services of reproducing written or graphic matter.</t>
  </si>
  <si>
    <r>
      <t xml:space="preserve">*  Printing or imprinting of property is a taxable fabrication service </t>
    </r>
    <r>
      <rPr>
        <sz val="14"/>
        <color rgb="FFFF0000"/>
        <rFont val="Calibri"/>
        <family val="2"/>
        <scheme val="minor"/>
      </rPr>
      <t>(under the Service Provider Tax)</t>
    </r>
    <r>
      <rPr>
        <sz val="14"/>
        <rFont val="Calibri"/>
        <family val="2"/>
        <scheme val="minor"/>
      </rPr>
      <t>.</t>
    </r>
  </si>
  <si>
    <t>* See Reg. 1-057.</t>
  </si>
  <si>
    <t>* Taxable if printer produces such items as brochures, letterheads, envelopes, circulars, etc.</t>
  </si>
  <si>
    <t>*   W.S. 39-15-103(a)(i)(A) imposes sales tax on all sales of tangible personal property. See WY Dept of Rev Rules, Chap 2, Sec 13(z) regarding printers.</t>
  </si>
  <si>
    <t>*  General rate of 5.75% applied to private investigative services effective October 1, 2011</t>
  </si>
  <si>
    <t>* Excluding private detective services furnished by a peace officer with the knowledge and consent of the officer's law enforcement agency.</t>
  </si>
  <si>
    <t>* Taxable if investigative report is delivered to NJ.</t>
  </si>
  <si>
    <t>* Except when performed by a Nebraska licensed private detective, See Reg. 1-101</t>
  </si>
  <si>
    <t>*  Although such services are not generally taxable, certain "full-service" public relations firms may provide services (e.g., photography, graphic design) that may render some or all of its gross receipts subject to tax under the retail or job printing classification.</t>
  </si>
  <si>
    <t>*  Charges for individually typed material not taxable.  Sales of mechanically duplicated material generally taxable.</t>
  </si>
  <si>
    <t>*  Extra costs, and video taping service taxable.</t>
  </si>
  <si>
    <t>* Sale of a transcript is taxable.</t>
  </si>
  <si>
    <t xml:space="preserve">*Some activities may fit into the definition of automatic data processing and could be considered taxable services </t>
  </si>
  <si>
    <t>*  Secretarial and editing services are subject to sales tax, court reporting is not.</t>
  </si>
  <si>
    <t>*  Secretarial services taxable; court reporting exempt.</t>
  </si>
  <si>
    <t xml:space="preserve">* Security services provided by an employee, or a temporary or leased employee as defined by Ark. Code Ann. § 26-52-301(3)(B)(vii), of the business utilizing the services are not subject to the tax. </t>
  </si>
  <si>
    <t>*  Security alarm system installations are taxable under the prime contracting classification; subsequent monitoring services may be taxable if income from such services cannot be separated from the contracting business.  Manned security services are generally exempt from tax.</t>
  </si>
  <si>
    <t>*  General rate of 5.75% applied to security services effective October 1, 2011</t>
  </si>
  <si>
    <t>* Excluding private security services furnished by a peace officer with the knowledge and consent of the officer's law enforcement agency.</t>
  </si>
  <si>
    <t>* Security, burglar and fire alarm services are taxable.</t>
  </si>
  <si>
    <t>* Taxable if property guarded is located in NJ.</t>
  </si>
  <si>
    <t>*  Help supply services are taxable.</t>
  </si>
  <si>
    <t>* May be taxable if security monitoring services are provided electronically (as telecommunications message services).</t>
  </si>
  <si>
    <t>* Taxable if installing or replacing an electrical sign unless in a newly constructed or substantially modified building</t>
  </si>
  <si>
    <t>*  Taxable under the prime contracting classification or retail classification, depending on the nature of the sign.</t>
  </si>
  <si>
    <t>* Depending on the type of sign, it may be treated as either a fixture or a material.  A construction contractor is generally consumer of "materials" and retailer of "fixture" furnished and installed.  Tax is due on charges for any sign qualifying as a fixture.</t>
  </si>
  <si>
    <t>*  Cost of material taxable, sale of sign taxable.</t>
  </si>
  <si>
    <t>* The charge is not taxable if separately stated from the sale of the sign</t>
  </si>
  <si>
    <t>*  Sign construction taxable, installation labor is exempt.</t>
  </si>
  <si>
    <t>*  TPP transferred taxed, installation exempt if separately stated</t>
  </si>
  <si>
    <t>* Installation is exempt if in connection with original construction of a building or facility or at a residence.</t>
  </si>
  <si>
    <t xml:space="preserve">*If after fabrication and installation sign remains TPP, then taxable sales subject to 6%. </t>
  </si>
  <si>
    <t>*  Most commercial signs are taxable personality.  Some may be non-taxable realty improvement (material taxable to seller).</t>
  </si>
  <si>
    <t>*  Signs are considered tangible personal property, unless a permanent part of real estate.</t>
  </si>
  <si>
    <t>* Only exempt if the installation results in an improvement to real property.</t>
  </si>
  <si>
    <t>*Separately stated labor exempt</t>
  </si>
  <si>
    <t>* The sign itself is taxable if not attached to real property, plus local taxes</t>
  </si>
  <si>
    <t>* Sign is taxable; installation is taxable unless an exempt capital improvement.</t>
  </si>
  <si>
    <t>*G.S. 105-164.4(a)(16); exceptions for items that are taxed are real property contracts with respect to a capital improvement and taxed in accordance with G.S. 105-164.4H.</t>
  </si>
  <si>
    <t>*  Billboards and signs printed on real property are exempt.  Other signage is taxable.  Rule 5703-9-29, 5703-9-30.</t>
  </si>
  <si>
    <t xml:space="preserve">* Installation exempt if separately stated. </t>
  </si>
  <si>
    <t>*  Signs and installation are subject to tax if the sign remains tangible personal property.</t>
  </si>
  <si>
    <t>* Installation not taxed if separately billed.</t>
  </si>
  <si>
    <t xml:space="preserve">*  Subject to 2% contractors excise tax if it becomes part of real property </t>
  </si>
  <si>
    <t xml:space="preserve">* If sign remains tangible, then sales price of sign and installation are taxable.  If sign becomes realty upon installation, the seller owes tax on the fabricated cost of the sign, and installation is not taxable. </t>
  </si>
  <si>
    <t>* Taxable if mounted on an existing structure. Separately-stated charges for materials mounted on new pylons are taxable, but a separately-stated labor charge is not. Repairs or changes made to existing signs are taxable.</t>
  </si>
  <si>
    <t>*  Taxable if TPP.  Installation charge to install a TTP sign to real property is exempt if separately stated.</t>
  </si>
  <si>
    <r>
      <t xml:space="preserve">*  </t>
    </r>
    <r>
      <rPr>
        <sz val="14"/>
        <color rgb="FFFF0000"/>
        <rFont val="Calibri"/>
        <family val="2"/>
        <scheme val="minor"/>
      </rPr>
      <t>Signs that become attached to realty are exempt from sales tax.</t>
    </r>
    <r>
      <rPr>
        <sz val="14"/>
        <rFont val="Calibri"/>
        <family val="2"/>
        <scheme val="minor"/>
      </rPr>
      <t xml:space="preserve">  Non-realty signs are taxable at 5.3% on the fabricated price.  Separately stated installation labor is exempt.</t>
    </r>
  </si>
  <si>
    <t>*  Exempt if it results in a capital improvement (i.e., hotel, motel or restaurant).</t>
  </si>
  <si>
    <t>*  Signs that are real property improvements are exempt.  Advertising signs are personal property, except for their concrete foundations.</t>
  </si>
  <si>
    <t xml:space="preserve">*   If installed to real property: Wyoming considers contractors to be the end consumers of their materials and supplies and therefore requires contractors to pay tax at the time or purchase or accrue and remit tax on them when removed from an untaxed inventory. [W.S. 39-15-303(b)(i); W.S. 39-16-303(b)(i)] Wyoming does not impose sales tax on the sales price paid for services (labor) that repair, alter, improve or construct real property outside of certain oil or gas events enumerated through W.S. 39-15-103(a)(i)(K). If installed without becoming real property: W.S. 39-15-103(a)(i)(J) imposes tax on services that repair, alter or improve tangible personal property as well as sales of tangible personal property per W.S. 39-15-103(a)(i)(A). </t>
  </si>
  <si>
    <t>*  Help supply services are subject to sales tax.</t>
  </si>
  <si>
    <t>*  Voicemail taxable under the telecommunications classification.</t>
  </si>
  <si>
    <t>* Telephone answering services are taxable if they are automated. Answering services provided by live operators are not taxable.</t>
  </si>
  <si>
    <t>* Taxable if voice mail is bundled in telephone bill.</t>
  </si>
  <si>
    <t>* Taxable if voice mail service.</t>
  </si>
  <si>
    <t>* See line item #51 above and  SC Revenue Ruling #06-8.</t>
  </si>
  <si>
    <t>*  Automated or partially automated answering services are subject to the Communications Sales and Use Tax at 5%. Live operator answering services are not subject to the Communications Sales and Use Tax.</t>
  </si>
  <si>
    <t>*  Taxable telecommunications message service.</t>
  </si>
  <si>
    <t>*  Temporary help is taxable when the help is performing taxable service (i.e., landscaping, janitorial and data processing).</t>
  </si>
  <si>
    <r>
      <t xml:space="preserve">*  Machine operators </t>
    </r>
    <r>
      <rPr>
        <sz val="14"/>
        <color rgb="FFFF0000"/>
        <rFont val="Calibri"/>
        <family val="2"/>
        <scheme val="minor"/>
      </rPr>
      <t>are taxable</t>
    </r>
    <r>
      <rPr>
        <sz val="14"/>
        <rFont val="Calibri"/>
        <family val="2"/>
        <scheme val="minor"/>
      </rPr>
      <t>.</t>
    </r>
  </si>
  <si>
    <t>*Taxability depends on service performed.</t>
  </si>
  <si>
    <t>*Unless such services constitute repair, maintenance, and installation services and subject to tax under G.S. 105-164.4(a)(16).</t>
  </si>
  <si>
    <t>*  Secretarial,  computer, and help supply services are subject to sales tax.</t>
  </si>
  <si>
    <t xml:space="preserve">*  B&amp;O tax paid by the firm; rate depends upon the actual activity engaged in by the temp. employees.  </t>
  </si>
  <si>
    <t>*  Assumes the seller is a temporary help company, employee leasing company, or professional employer organization who meets certain criteria identified in Wisconsin Tax Bulletins #165 and #168.</t>
  </si>
  <si>
    <t>*  Excluding tests on humans or animals, and excluding environmental testing services.</t>
  </si>
  <si>
    <t>*  Testing of oil, gas, water and other mineral resources taxable at 7%.</t>
  </si>
  <si>
    <t>*  If inspection of tangible personal property.</t>
  </si>
  <si>
    <t>* Materials taxable, labor exempt.</t>
  </si>
  <si>
    <t>* Customer's own tires - Parts and materials only taxable; if a lump sum charge is made, 75% of total charge is taxable as retail sales of material.</t>
  </si>
  <si>
    <t>*  Labor must be separatley stated from tangible personal property used in repair.</t>
  </si>
  <si>
    <t>*  Recapping is defined as industrial processing.</t>
  </si>
  <si>
    <t>*  Separately stated tire repair labor is exempt, tire recapping taxable as fabrication labor, KY Regulation 103 KAR 28:030</t>
  </si>
  <si>
    <t>*  Materials used to retread tires are taxable and labor is exempt.  See R 205.130.</t>
  </si>
  <si>
    <t>* Separately stated labor charges exempt; materials taxable.</t>
  </si>
  <si>
    <t>*  For customers who furnish their own tire carcasses for retreading.</t>
  </si>
  <si>
    <t>* Parts and materials are only taxable if repair labor is separately stated.  (see Reg. 1-059 for recapping.)</t>
  </si>
  <si>
    <t>*  Tire recapping is taxableat 5%.</t>
  </si>
  <si>
    <t>* Taxable if not a repair to a motor vehicle.</t>
  </si>
  <si>
    <t>*  Tire repair is exempt.  Tire recapping is taxable at 5.3%.</t>
  </si>
  <si>
    <t>*  Taxable under Real Property Maintenance.</t>
  </si>
  <si>
    <t>*  Exempt if performed for home owner.</t>
  </si>
  <si>
    <t>*  Building maintenance and janitorial service.</t>
  </si>
  <si>
    <t>* Taxable if window is tangible personal property (e.g., automobile window).</t>
  </si>
  <si>
    <t>*   W.S. 39-15-103(a)(i)(J) imposes tax on services that repair, alter or improve  tangible personal property but does not impose sales tax on services that repair, alter, improve or construct real property. See WY Dept of Rev Rules, Chap 2, Sec 10(c).</t>
  </si>
  <si>
    <t>*  Computer software in tangible form is taxable.</t>
  </si>
  <si>
    <t>*  Taxable under the retail classification.</t>
  </si>
  <si>
    <t>*  Taxable if delivered as tangible personal property.  Software delivered electronically is not taxable.</t>
  </si>
  <si>
    <t>*  Exempt if delivered electronically</t>
  </si>
  <si>
    <t>* If transferred on storage media that is retained by the user; exempt if downloaded, remotely accessed or transferred via load and leave</t>
  </si>
  <si>
    <t>* Exempt if delivered to the purchaser digitally.</t>
  </si>
  <si>
    <t>* Software delivered via tangible medium is taxable however, canned software delivered via electronic download is not taxable.</t>
  </si>
  <si>
    <r>
      <t xml:space="preserve">* Taxable unless software is delivered electronically for business use pursuant to </t>
    </r>
    <r>
      <rPr>
        <u/>
        <sz val="14"/>
        <rFont val="Calibri"/>
        <family val="2"/>
        <scheme val="minor"/>
      </rPr>
      <t>N.J.S.A.</t>
    </r>
    <r>
      <rPr>
        <sz val="14"/>
        <rFont val="Calibri"/>
        <family val="2"/>
        <scheme val="minor"/>
      </rPr>
      <t xml:space="preserve"> 54:32B-8.56.</t>
    </r>
  </si>
  <si>
    <t>*See G.S. 105-164.13(43a) and (43b) for exemptions.</t>
  </si>
  <si>
    <t>* For more information on the taxation of software, maintenances contracts and associated charges, see SC Revenue Ruling #05-13 and SC Regulation 117-330.</t>
  </si>
  <si>
    <t>* Includes updates to a computer program.</t>
  </si>
  <si>
    <t>*  Modification of prewritten software programs is not considered custom software and the sale of this type of program is taxable.  However, separately stated labor or service charges in connection with the modification is exempt.</t>
  </si>
  <si>
    <t>*  Exempt if the modification is for the specific use of an individual customer, if the charge is separately stated on the sales invoice and records.</t>
  </si>
  <si>
    <t>*  Modifications are taxable if delivered as tangible personal property and not separately stated.  Modifications delivered electronically or separately stated are not subject to tax.</t>
  </si>
  <si>
    <t>*  Customization service exempt.  TPP used in performing these services is taxable to service provider.</t>
  </si>
  <si>
    <t>*  Sales of custom or modified software to customer is retail activity taxed at 4%.  Sales for resale are taxable at wholesale rate of .5%.</t>
  </si>
  <si>
    <t>*  To extent of modification, canned part is taxable.</t>
  </si>
  <si>
    <t>*  Canned portion is taxable; modifications must be separately stated.</t>
  </si>
  <si>
    <t>* Taxable if the modification is canned software.</t>
  </si>
  <si>
    <r>
      <t xml:space="preserve">* </t>
    </r>
    <r>
      <rPr>
        <sz val="14"/>
        <rFont val="Calibri"/>
        <family val="2"/>
        <scheme val="minor"/>
      </rPr>
      <t xml:space="preserve"> Except for modifications separately stated from 3rd party who is not the creator of the original prewritten software. See prewritten computer software definition in KRS 139.010.</t>
    </r>
  </si>
  <si>
    <t>*  Does not include charges for installation.</t>
  </si>
  <si>
    <t>* The charge for the canned or packaged program is taxable, but a charge for modification is exempt if separately stated.</t>
  </si>
  <si>
    <t>* Where pre-written software is modified to meet a customer's requirements, the underlying sale of  pre-written software is subject to sales tax but the separately stated commercially-reasonable labor charge for the modification service is nontaxable as a professional service.</t>
  </si>
  <si>
    <t>*See G.S. 105-164.13(43).</t>
  </si>
  <si>
    <t>* Exempt if itemized separately from sale of canned program.</t>
  </si>
  <si>
    <t>*  If separately stated.</t>
  </si>
  <si>
    <t>* See Remarks for line item #107 above.</t>
  </si>
  <si>
    <t>* Programming services are not taxable if the customer acquired the computer program from a third party and the programmer retains no rights in the computer program modification.</t>
  </si>
  <si>
    <t>*  Ceratin modifiactions or enhancements may be exempt if there is a reasonable, separately stated charge.  See sec. 77.51(10r), Wis. Stats. (2015-16).</t>
  </si>
  <si>
    <t xml:space="preserve">*   W.S. 39-15-103(a)(i)(J) imposes tax on services that repair, alter or improve tangible personal property. See WY Dept of Rev Rules, Chap 2, Sec 13(d) regarding computer hardware and software. </t>
  </si>
  <si>
    <t>*  Custom computer programs are generally exempt.  Additional copies of custom software or materials are taxable, provided they are delivered as tangible personal property.</t>
  </si>
  <si>
    <t>*  See Rule 12A-1.032(4), F.A.C.  TPP used in performing  these services is taxable to service provider.</t>
  </si>
  <si>
    <r>
      <t xml:space="preserve">*  </t>
    </r>
    <r>
      <rPr>
        <sz val="14"/>
        <rFont val="Calibri"/>
        <family val="2"/>
        <scheme val="minor"/>
      </rPr>
      <t>KRS 139.010(22) &amp; (33)</t>
    </r>
  </si>
  <si>
    <t>*  Seventy-five percent (75%) of sales price excluded July 1, 2004, through June 30, 2005; totally excluded thereafter.</t>
  </si>
  <si>
    <t>*  Custom programs &amp; materials: tax applies on materials consumed by servicer in developing custom program.  See RAB 1999-05.</t>
  </si>
  <si>
    <t>* Sales of custom programs are not taxable.  Purchases of materials used in producing the programs are taxable.</t>
  </si>
  <si>
    <t>* Only "custom" if created for one user.</t>
  </si>
  <si>
    <t>*  Custom software programming is exempt.  Computer programming, i.e., system programming, is still subject to taxation.</t>
  </si>
  <si>
    <t>*If customer is original purchaser.</t>
  </si>
  <si>
    <t>*  Sales tax applies to the materials used by the developers of custom software.</t>
  </si>
  <si>
    <t>*  Materials are taxable to vendor; sale exempt, assuming the software does not meet the definition of "prewritten computer software" in sec. 77.51(10r), Wis. Stats. (2015-16).</t>
  </si>
  <si>
    <t>*  Wyoming does not impose sales tax on the service of creating custom software. Materials and supplies used to create the program/software taxable to the purchaser per W.S. 39-15-103(a)(i)(A).</t>
  </si>
  <si>
    <t>*  Custom computer software in tangible form is taxable.  Professional services are exempt.</t>
  </si>
  <si>
    <t>*  Purchases by service vendor are taxable, but services delivered are exempt.  TPP used in performing these services is taxable to service provider.</t>
  </si>
  <si>
    <t xml:space="preserve">* Professional services that do not result in new computer software, or modifications to existing programs are exempt.  (See Reg. 1-088.) </t>
  </si>
  <si>
    <t>* Generally not taxable; but see G.S. 105-164.13(43)</t>
  </si>
  <si>
    <t>*  Computer services and data processing charges are taxable.</t>
  </si>
  <si>
    <t xml:space="preserve">* Services involved with the sale, lease, rental, creation, design, development, or alteration of computer software is taxable.  </t>
  </si>
  <si>
    <t>* Programming services are not taxable if the programmer retains no rights in the computer program.</t>
  </si>
  <si>
    <r>
      <t>*  Professional services are exempt in West Virginia from sales tax</t>
    </r>
    <r>
      <rPr>
        <sz val="14"/>
        <color rgb="FFFF0000"/>
        <rFont val="Calibri"/>
        <family val="2"/>
        <scheme val="minor"/>
      </rPr>
      <t>.</t>
    </r>
    <r>
      <rPr>
        <sz val="14"/>
        <rFont val="Calibri"/>
        <family val="2"/>
        <scheme val="minor"/>
      </rPr>
      <t xml:space="preserve">  </t>
    </r>
    <r>
      <rPr>
        <b/>
        <u/>
        <sz val="14"/>
        <color theme="3"/>
        <rFont val="Calibri"/>
        <family val="2"/>
        <scheme val="minor"/>
      </rPr>
      <t>"Professional service" means and includes (1) an activity recognized as professional under common law, its natural and logical derivaties; (2) an activity determined by the State Tax Department to be professional; and (3) any activity determined by the West Virginia Legislature in W. Va. Code § 11-15-1 et seq. to be professional.</t>
    </r>
  </si>
  <si>
    <t xml:space="preserve"> *  Wyoming does not impose sales tax on the service of creating custom software. Materials and supplies used to create the program/software taxable to the purchaser per W.S. 39-15-103(a)(i)(A).</t>
  </si>
  <si>
    <t>* Internet Access is Exempt</t>
  </si>
  <si>
    <t xml:space="preserve">*  Not subject to sales tax, but there is a moratorium on taxes on Internet access and multiple and discriminatory taxes on electronic commerce originally enacted by the Internet Tax Freedom Act, P.L. 105-277. 
</t>
  </si>
  <si>
    <t>n/a</t>
  </si>
  <si>
    <t>*  taxable at 4%</t>
  </si>
  <si>
    <t>* Charges to access Internet are exempt. Telecommunications services used to provide or obtain Internet access are taxable.</t>
  </si>
  <si>
    <t>* ISP charges are exempt; separate transmission charges are taxable (e.g., DSL line)</t>
  </si>
  <si>
    <t>* Exempt July 1, 2017.</t>
  </si>
  <si>
    <t>*  Electronic information service.  Business use only.</t>
  </si>
  <si>
    <t>* See SC Revenue Ruling #06-8.</t>
  </si>
  <si>
    <t>* No tax is due on the first $25 of a monthly charge for Internet access.</t>
  </si>
  <si>
    <t>*  Taxable if customer's place of primary use is in WI.</t>
  </si>
  <si>
    <t>*  Internet services are not subject to Wyoming sales tax. The Internet Tax Freedom Act is a federal moratorium that prohibits state taxation of certain internet access fees, primarily dial-up internet access. Effective November 1, 2005 the federal moratorium was extended to broadband and DSL internet access fees.  However, if an intrastate telecommunications service is provided as part of the access, the telecommunications fee is taxable per W.S. 39-15-103(a)(i)(C).</t>
  </si>
  <si>
    <t>* Subject to 6% Utility Tax</t>
  </si>
  <si>
    <t xml:space="preserve">* Receipts from providing telecommunications services, internet services, internet access services to persons who provide these services are deductible. Receipts from providing these services to the end user are taxable. </t>
  </si>
  <si>
    <t>* Exemtp July 1, 2017.</t>
  </si>
  <si>
    <t>* Internet access is exempt.</t>
  </si>
  <si>
    <t>* See Remarks for line item #111 above.</t>
  </si>
  <si>
    <t>*  Exempt unless related to the leasing or renting of prewritten software (i.e., as an application service provider).</t>
  </si>
  <si>
    <t>*  Services are exempt when furnished to newspapers, radio and television stations.  Such transactions are not taxable if no TPP is provided.  Taxable; see rule 12A-1.062  TPP used in performing these services is taxable to service provider.</t>
  </si>
  <si>
    <t>*  Installation, setup and configuration of computer systems are taxable at 7%.</t>
  </si>
  <si>
    <t>* Charges to access or use an online database/information service are taxable. For examples of taxable and non-taxable communication services, see SC Revenue Ruling #06-8.</t>
  </si>
  <si>
    <t>* 20 percent of the charge is exempt.</t>
  </si>
  <si>
    <t>*  May be taxable telecommunication service.</t>
  </si>
  <si>
    <t xml:space="preserve">* W.S. 39-15-103(a)(i)(A) imposes sales tax on all sales of tangible personal property such as non-custom reports, surveys, etc. produced by the service. </t>
  </si>
  <si>
    <t>*   Tax does not apply to services when the tangible personal property transferred is incidental to the performance of the service   However, tax does apply to copies of original documents, and to the conversion of customer furnished data when the object of the transaction is obtaining the data in another physical form of recordation.</t>
  </si>
  <si>
    <t>*  Duplicated printed material is taxable based on full charge.</t>
  </si>
  <si>
    <t>* See Remarks for line item #113 above.</t>
  </si>
  <si>
    <t>*  Exempt if service performed for others.</t>
  </si>
  <si>
    <t xml:space="preserve">*  W.S. 39-15-103(a)(i)(A) imposes sales tax on all sales of tangible personal property such as non-custom reports, surveys, etc. produced by the service. </t>
  </si>
  <si>
    <t>*  Taxable as rental, lease or license to use tangible property (if mainframe located in Florida).   TPP used in performing these services is taxable to service provider.</t>
  </si>
  <si>
    <t>*  Computer and data processing charges are taxable.</t>
  </si>
  <si>
    <t>*  If fully automated processing service prints, mails, receives and records payments (based on client information) the service is taxable.</t>
  </si>
  <si>
    <t>*  SaaS is taxable if the service being provided is taxable.</t>
  </si>
  <si>
    <t xml:space="preserve">* Taxable pursuant to an Administrative Law Judge Opinion. </t>
  </si>
  <si>
    <t>* These services are generally all exempt from sales and use tax provided no tangible personal property is actually transferred in connection with these services.</t>
  </si>
  <si>
    <t>Not taxable if products are downloaded via internet and no TPP is shipped to end user.</t>
  </si>
  <si>
    <t>* Must meet the definition in the statute to be exempt as "data processing;" If it is a charge  to access or use the website and does not meet the definition for data processing, then it is subject to the tax as a communications service. See SC Revenue Ruling #06-8</t>
  </si>
  <si>
    <t>*  Downloaded prewritten (canned) software is taxable under the retail classification.</t>
  </si>
  <si>
    <t>Canned Software taxable both state and local sales tax. Customized software exempt.</t>
  </si>
  <si>
    <r>
      <t>*</t>
    </r>
    <r>
      <rPr>
        <sz val="14"/>
        <rFont val="Calibri"/>
        <family val="2"/>
        <scheme val="minor"/>
      </rPr>
      <t xml:space="preserve"> KRS 139.010- See prewritten computer software definition and KRS 139.200 retail sales of TPP regardless of method of delivery.</t>
    </r>
  </si>
  <si>
    <t xml:space="preserve">* A software program that is electronically downloaded in its entirety is taxable.  If a portion of a program is electronically delivered, then the incidental to service test will be applied to determine taxability.  See Notice to Taxpayers Regarding Auto-Owners Insurance Company v Dep't of Treasury dated January 6, 2016.  </t>
  </si>
  <si>
    <t>* Downloaded packaged or canned software is taxable.  Downloaded custom software is not taxable.</t>
  </si>
  <si>
    <t>* See Reg. 1-088</t>
  </si>
  <si>
    <r>
      <t xml:space="preserve">* Taxable unless electronically delivered software is for business use pursuant to </t>
    </r>
    <r>
      <rPr>
        <u/>
        <sz val="14"/>
        <rFont val="Calibri"/>
        <family val="2"/>
        <scheme val="minor"/>
      </rPr>
      <t>N.J.S.A.</t>
    </r>
    <r>
      <rPr>
        <sz val="14"/>
        <rFont val="Calibri"/>
        <family val="2"/>
        <scheme val="minor"/>
      </rPr>
      <t xml:space="preserve"> 54:32B-8.56.</t>
    </r>
  </si>
  <si>
    <t>* Canned programs if downloaded onto purchasers computer.</t>
  </si>
  <si>
    <t>* Prewritten computer software.</t>
  </si>
  <si>
    <t>* custom software is exempt</t>
  </si>
  <si>
    <t>* However, if there is a charge to access a website to use the software (ASP) or if received via tangible means, then such is subject to the tax as a communications service. See SC Revenue Ruling #06-8 and SC Revenue Ruling #12-1.</t>
  </si>
  <si>
    <t xml:space="preserve">* The sale or license of prewritten  computer software is subject to tax.  Prewritten computer software is deemed to be tangible personal property (sec. 77.51(20), Wis. Stats.) (taxable).  </t>
  </si>
  <si>
    <t xml:space="preserve">*  W.S. 39-15-103(a)(i)(A) imposes sales tax on all sales of tangible personal property. </t>
  </si>
  <si>
    <t>*  Will become taxable January 1, 2018.</t>
  </si>
  <si>
    <t>* Taxable if the purchaser has a permanent right of use</t>
  </si>
  <si>
    <t>*  If purchased for permanent use.</t>
  </si>
  <si>
    <t>* KRS 139.010- See digital property definition.</t>
  </si>
  <si>
    <t>* Periodicals, magazines, newspapers, blogs, or other news and information products are not taxable.</t>
  </si>
  <si>
    <t>* See Revenue Ruling 01-11-3</t>
  </si>
  <si>
    <t>* Taxable as specified digital property.</t>
  </si>
  <si>
    <t>*January 1, 2014</t>
  </si>
  <si>
    <t>*2.5% local tax rate</t>
  </si>
  <si>
    <t>* Does not include periodicals or newspapers.</t>
  </si>
  <si>
    <t>*  W.S. 39-15-103(a)(i)(A) imposes sales tax on all sales of tangible personal property. W.S. 39-15-103(a)(i)(P) imposes ssales tax on specified digital products when the purchaser has permanent use of it. See WY Dept of Rev Rules, Chap 2, Sec 13(ff) regarding specified digital products.</t>
  </si>
  <si>
    <t>* However, if there is a separate charge to listen to it online or via the phone, then such is subject to the tax as a communications service. See SC Revenue Ruling #16-5</t>
  </si>
  <si>
    <t>*  The gross receipts tax applies for the digital video rental or video on demand.  Digital videos for permanent use is not subject to gross receipts or sales tax.</t>
  </si>
  <si>
    <r>
      <t>*</t>
    </r>
    <r>
      <rPr>
        <sz val="14"/>
        <rFont val="Calibri"/>
        <family val="2"/>
        <scheme val="minor"/>
      </rPr>
      <t xml:space="preserve"> KRS 139.010- Digital property excludes digital audio visual works.</t>
    </r>
  </si>
  <si>
    <t>*  Depending on the taxpayer's primary business activities, taxable under the retail classification or telecommunications classification.</t>
  </si>
  <si>
    <r>
      <t>*</t>
    </r>
    <r>
      <rPr>
        <sz val="14"/>
        <rFont val="Calibri"/>
        <family val="2"/>
        <scheme val="minor"/>
      </rPr>
      <t xml:space="preserve"> KRS 139.010- See digital property definition.</t>
    </r>
  </si>
  <si>
    <t>* Only greeting cards and online video or electronic games would be taxable when transferred electronically.</t>
  </si>
  <si>
    <t>* Exempt unless digital good is music, ringtones, movies, books, audio and video works or similar product.</t>
  </si>
  <si>
    <t>*See G.S. 105-164.4(a)(6b).</t>
  </si>
  <si>
    <t>*Sales of digital photographs for advertising purposes are taxable.</t>
  </si>
  <si>
    <t>*Specified digital goods (sec. 77.51(17x), Wis. Stats.) and additional digital goods (other than prewritten computer software.) The sale of specified digital goods or additional digital goods is exempt if the sale of such goods sold in a tangible form is exempt.</t>
  </si>
  <si>
    <r>
      <t xml:space="preserve">    Streaming Music/Audio Services </t>
    </r>
    <r>
      <rPr>
        <sz val="10"/>
        <color indexed="10"/>
        <rFont val="Verdana"/>
        <family val="2"/>
      </rPr>
      <t>new</t>
    </r>
  </si>
  <si>
    <t>* Under review</t>
  </si>
  <si>
    <t>*  Under review</t>
  </si>
  <si>
    <t>* 3% Excise Tax on multichannel video programming, 2.4% gross revenues tax on provider of multichannel video programming, up to 3% UGRLT (KRS 136.604, 136.616, 136.602, 160.613). Satellite Radio is not subject to UGRLT.</t>
  </si>
  <si>
    <t>*Exempt provided that it is only accessed, and not delivered electronically pursuant to N.J.S.A. 54:32B-8.56.</t>
  </si>
  <si>
    <t>*G.S. 105-164.4(a)(6a) - satellite digital audio radio service; G.S. 105-164.4(a)(6b) - digital property</t>
  </si>
  <si>
    <t>*See SC Revenue Ruling #16-5</t>
  </si>
  <si>
    <t>* Taxed based on customers address</t>
  </si>
  <si>
    <t>* Satellite radio services are subject to the Communications Salse and Use Tax at the rate of 5%.</t>
  </si>
  <si>
    <t>*  Live educational seminars are not taxable.</t>
  </si>
  <si>
    <t>*  Not taxable so long as the purchaser does not retain permanent use of the content.</t>
  </si>
  <si>
    <r>
      <t xml:space="preserve">    Streaming Video Services </t>
    </r>
    <r>
      <rPr>
        <sz val="10"/>
        <color indexed="10"/>
        <rFont val="Verdana"/>
        <family val="2"/>
      </rPr>
      <t>new</t>
    </r>
  </si>
  <si>
    <r>
      <t xml:space="preserve">* 3% Excise Tax on multichannel video programming, 2.4% gross revenues tax on provider of multichannel video programming, up to 3% UGRLT </t>
    </r>
    <r>
      <rPr>
        <b/>
        <sz val="14"/>
        <rFont val="Calibri"/>
        <family val="2"/>
        <scheme val="minor"/>
      </rPr>
      <t>unless the streaming services are not comparable to programming provided by a television broadcast station</t>
    </r>
    <r>
      <rPr>
        <sz val="14"/>
        <rFont val="Calibri"/>
        <family val="2"/>
        <scheme val="minor"/>
      </rPr>
      <t xml:space="preserve"> (KRS 136.604, 136.616, 136.602, 160.613)</t>
    </r>
  </si>
  <si>
    <t>4.75/7</t>
  </si>
  <si>
    <t>*G.S. 105-164.4(a)((6b) - digital property; G.S. 105-164.4(a)(6) if part of video programming services.</t>
  </si>
  <si>
    <t>*  Car washing taxable.  Coin operated wash exempt.</t>
  </si>
  <si>
    <t>*  It is subject to the sales tax of 5.75%</t>
  </si>
  <si>
    <t xml:space="preserve">*   Washing only is an exempt service.  Applying wax makes entire charge for service taxable. </t>
  </si>
  <si>
    <t>*  Waxing subject to sales tax.</t>
  </si>
  <si>
    <t>*  Self service and coin operated self service car washing is exempt.</t>
  </si>
  <si>
    <t>* See Reg. 1-099</t>
  </si>
  <si>
    <t>*See G.S. 105-164.13(61a) - self service car washes.</t>
  </si>
  <si>
    <t>*  Washing, waxing, polishing and painting motor vehicles taxable.  Coin operated car washes exempt.</t>
  </si>
  <si>
    <t>* Car washing taxable, except coin operated car wash exempt.</t>
  </si>
  <si>
    <t>*   W.S. 39-15-103(a)(i)(J) imposes tax on services that repair, alter or improve  tangible personal property when performed by a third party. Not taxable when performed by an automated coin-operated car wash. See WY Dept of Rev Rules, Chap 2, Sec 13(h) regarding detailing.</t>
  </si>
  <si>
    <t xml:space="preserve">*  Including wrecker services. Does not include the transportation of motor vehicles to or from a new or used car dealership for the purpose of placing the vehicles into inventory for sale or returning the vehicles to an automobile auction for sale, as that would remain exempt. </t>
  </si>
  <si>
    <t>*  Towing is taxable under transporting.  Generally exempt, except cities may opt to tax.</t>
  </si>
  <si>
    <t>*  Repair taxable; towing exempt.</t>
  </si>
  <si>
    <t>*  Towing taxable if performed in conjunction with repair services.</t>
  </si>
  <si>
    <t>*  Repairs reformed roadside subject to sales tax.</t>
  </si>
  <si>
    <r>
      <t xml:space="preserve">* Taxable if related to automotive repair </t>
    </r>
    <r>
      <rPr>
        <sz val="14"/>
        <color rgb="FFFF0000"/>
        <rFont val="Calibri"/>
        <family val="2"/>
        <scheme val="minor"/>
      </rPr>
      <t>or taxable storage</t>
    </r>
  </si>
  <si>
    <t>*  Repairs are taxable; towing is exempt.</t>
  </si>
  <si>
    <t>Automotive road service is taxable if part of sales price of taxable repair, maintenance, or installation services or part of the sales price of tangible personal property.  G.S. 105-164.13(67) provides an exemption for towing services, provided the charge is separately stated on the invoice or other documentation provided to the purchaser at the time of the sale.</t>
  </si>
  <si>
    <t>* Roadside service (i.e., unlocking doors, jump starts) are exempt.</t>
  </si>
  <si>
    <t>*  Separately stated towing charges are exempt.</t>
  </si>
  <si>
    <t>* Towing taxable if performing in anticipation of repair. Towing services without repair are not taxable.</t>
  </si>
  <si>
    <t>*  Towing is exempt if not in conjunction with a repair.</t>
  </si>
  <si>
    <t>*  Towing services exempt per W.S. 39-15-105(a)(ii)(A) and W.S. 39-15-105(a)(viii)(A)(II). Roadside assistance taxable. W.S. 39-15-103(a)(i)(J) imposes tax on services that repair, alter or improve  tangible personal property.</t>
  </si>
  <si>
    <t>*  Maintenance and lubrication treated as repair.</t>
  </si>
  <si>
    <t>*  Exempt, assuming an inconsequential transfer of tangible personal property in performing the service.</t>
  </si>
  <si>
    <t>* Tax applies to sales of tangible personal property transferred to a customer as part of the service.  The provider must separately state the charges for parts and materials and tax those charges.</t>
  </si>
  <si>
    <t>*  Parts and labor taxable if any parts are used.</t>
  </si>
  <si>
    <t>*Repair services must be separately stated from the taxable parts used in the repair, 103 KAR 27:230.</t>
  </si>
  <si>
    <t>* Charges for parts, paint, motor oil, lubricants, shop supplies, and other TPP sold to customer are taxable.  Repair labor is not taxable.</t>
  </si>
  <si>
    <t>* See Reg. 1-099, motor vehicle painting is taxable</t>
  </si>
  <si>
    <t>* plus local taxes, on the the shop supplies.</t>
  </si>
  <si>
    <t>*  Repairs are taxable.</t>
  </si>
  <si>
    <t>* See SC Regulation 117-306.2</t>
  </si>
  <si>
    <t>* Only separately-stated material charges are taxable.</t>
  </si>
  <si>
    <t>*  W.S. 39-15-103(a)(i)(J) imposes tax on services that repair, alter or improve  tangible personal property. See WY Dept of Rev Rules, Chap 2, Sec 13(m) regarding garages and service stations.</t>
  </si>
  <si>
    <t xml:space="preserve">*  Exempt if person does not have the right to a specific space for a specific period of time. </t>
  </si>
  <si>
    <t>*  Tax rate applies to gross receipts in excess of $100,000 per month.  Annual license fee of $75 plus $35 for each additional lot or garage.</t>
  </si>
  <si>
    <t>*  The rate has changed to 18%</t>
  </si>
  <si>
    <t>*  Valet services are also taxed at 4%.</t>
  </si>
  <si>
    <t>* Local Tax</t>
  </si>
  <si>
    <t>*  Subject to Airport Parking Tax of 30% at Metropolitan Airport in Detroit.</t>
  </si>
  <si>
    <t xml:space="preserve">* Nonresidential parking services (except metered parking), including valet parking and fees paid for the use of lots or ramps, whether paid for on a contract or a per-use basis, are taxable. Parking services provided to occupants of a residence who park on the same premises as their primary residence are not taxable. </t>
  </si>
  <si>
    <t>*  Receipts of 501(c)(3) organizations exempt.</t>
  </si>
  <si>
    <t xml:space="preserve">* Exempt if sold by institution of the state system of higher education. </t>
  </si>
  <si>
    <t>* Self-storage is taxable.</t>
  </si>
  <si>
    <t>* Lots operated by government entities exempt.</t>
  </si>
  <si>
    <t>* Parking and storage services are taxable.</t>
  </si>
  <si>
    <t>* If applied to a new car, tax applies to entire charge.  If the car is used, tax applies to separately stated charges for parts and materials furnished.</t>
  </si>
  <si>
    <t>*  Taxable if services are associated with sale of TPP.</t>
  </si>
  <si>
    <t>*  Undercoating furnished with new car is part of price and taxable.</t>
  </si>
  <si>
    <t>* Taxable if sold in conjunction with the sales of vehicle.</t>
  </si>
  <si>
    <t>*   W.S. 39-15-103(a)(i)(J) imposes tax on services that repair, alter or improve  tangible personal property.</t>
  </si>
  <si>
    <t>* Certain wagers taxed under Pari-mutuel pool tax</t>
  </si>
  <si>
    <t>*  Additional 2% tourism tax in addition to 6.5% sales tax.</t>
  </si>
  <si>
    <t>*   Movies, burlesque shows, sporting events, circuses, etc. are taxable at a rate of 5.75%; live performances of the legitimate theatre arts, exhibitions of paintings, sculpture, photography, etc. are exempt. Also, charges for admission to trade shows, boat shows, home shows, and dog shows are taxable.</t>
  </si>
  <si>
    <t>N/A</t>
  </si>
  <si>
    <t>*  Admissions taxable - no tax on wagers.</t>
  </si>
  <si>
    <t>*  $.20 per person on paid admission</t>
  </si>
  <si>
    <t>*  Admission tax of $0.15 per person, KRS 138.480.</t>
  </si>
  <si>
    <t>*  Exempt from sales tax in lieu of taxes paid under other statutes.</t>
  </si>
  <si>
    <t>*  Counties, municipalities, and the Maryland Stadium Authority may impose an admissions tax.  Admissions to events sponsored by 501(c)(3) or fraternal organization or volunteer fire company exempt.  Maximum permitted rate shown.</t>
  </si>
  <si>
    <t>*  Gross betting receipts.</t>
  </si>
  <si>
    <t>*  Live Entertainment Tax applies to the admission price</t>
  </si>
  <si>
    <t>*  Prior to July 1, 1989, pari-mutuel admissions were subject to separate tax.  Exempt if horse racing admissions.</t>
  </si>
  <si>
    <t>*  Local option admission tax; locally administered and collected.  May apply anywhere admission is charged to enter, except high school and college sporting events.</t>
  </si>
  <si>
    <t>*  4.5% sales tax plus 10% admissions tax.</t>
  </si>
  <si>
    <t>*  Subject to separate pari-mutual and admissions tax.</t>
  </si>
  <si>
    <t>*  Admissions and services rendered for the track or animal owner are taxable.</t>
  </si>
  <si>
    <t>*  Parimutuel betting receipts subject to parimutuel tax.</t>
  </si>
  <si>
    <t>* Admissions to facilities are taxable.</t>
  </si>
  <si>
    <t>*  W.S. 39-15-103(a)(i)(H) imposes tax on admissions to any place of amusement, entertainment, recreation, games or athletic event. W.S. 39-15-105(a)(iv)(E) exempts admissions to and user fees for county or municipal owned recreation facilities such as swimming pools, athletic facilities and recreation centers. Further for the purpose of raising money W.S. 39-15-105(a)(viii)(M) exempts admissions to any amusement, entertainment, recreation, game or athletic event for any kindergarten through grade twelve (12) public school located in this state.</t>
  </si>
  <si>
    <t xml:space="preserve">*  Additional 2% tourism tax in addition to 6.5% sales tax.  Gate admission to fees to any rodeo are exempt if the admission fee is used exclusively for improvement, maintenance or operation of the rodeo. </t>
  </si>
  <si>
    <t>*  Taxable under the amusement classification.</t>
  </si>
  <si>
    <t>*  Movies, burlesque shows, sporting events, circuses, etc. are taxable at a rate of 5.75%; live performances of the legitimate theatre arts, exhibitions of paintings, sculpture, photography, etc. are exempt.</t>
  </si>
  <si>
    <t>*  Amusement park admissions taxable. Amusement park ride charges not taxable, KY Regulation 103 KAR 28:010</t>
  </si>
  <si>
    <t>*  Mechanical amusement device tax cannot be substituted for sales tax.</t>
  </si>
  <si>
    <t>* Live entertainment Tax applies only if there is live entertainment provided</t>
  </si>
  <si>
    <t>*Provided the amusement park has live performances or other live events of any kind, the purpose of which is for entertainment.  Fees paid to ride amusement rides at an amusement park are generally not taxable.</t>
  </si>
  <si>
    <t>*  Local municipalities may impose amusement taxes.</t>
  </si>
  <si>
    <t>* Subject to 5% Admissions tax.</t>
  </si>
  <si>
    <t>*  Also subject to 1.5% Tourism Tax</t>
  </si>
  <si>
    <t>*   W.S. 39-15-103(a)(i)(H) imposes tax on admissions to any place of amusement, entertainment, recreation, games or athletic event. W.S. 39-15-105(a)(iv)(E) exempts admissions to and user fees for county or municipal owned recreation facilities such as swimming pools, athletic facilities and recreation centers. Further for the purpose of raising money W.S. 39-15-105(a)(viii)(M) exempts admissions to any amusement, entertainment, recreation, game or athletic event for any kindergarten through grade twelve (12) public school located in this state.</t>
  </si>
  <si>
    <t>*  Billiards is subject to sales tax of 5.75% effective October 1, 2014</t>
  </si>
  <si>
    <t>*  Except coin operated tables.</t>
  </si>
  <si>
    <t>* Exempt if coin-operated.</t>
  </si>
  <si>
    <t>*  Bowling is subject to sales tax of 5.75% effective October 1, 2014</t>
  </si>
  <si>
    <t>*  The rental of bowling shoes is taxable.</t>
  </si>
  <si>
    <t>*  Local option admission tax; locally administered and collected.  May apply anywhere admission is charged to enter, except high school and college sporting events.  Shoe and locker rental is taxable.</t>
  </si>
  <si>
    <t>*Subject to 5% Admissions tax.</t>
  </si>
  <si>
    <t xml:space="preserve">*  Lane fee not taxable. Shoe rental taxable. W.S. 39-15-103(a)(i)(B) imposes sales tax on the gross rental paid for the lease or contract transferring possession of tangible perosnal property if the transfer of possession would be taxable if a sale occurred. </t>
  </si>
  <si>
    <t>*  Many cities impose their privilege taxes on cable television systems as part of their gross income from providing telecom services.  Pay-per-view in a hotel is taxable under the transient lodging classification, if the hotel owns/leases and operates the equipment.  Cities tax commissions received by hotels from third-party cable service providers as licenses for use.</t>
  </si>
  <si>
    <t>*  Taxed under Gross Receipts Tax effective 7/1/92.</t>
  </si>
  <si>
    <t>*  Control Box rental is taxable.</t>
  </si>
  <si>
    <t>* 3% Excise Tax on multichannel video programming, 2.4% gross revenues tax on provider of multichannel video programming, 3% URLT (KRS 136.604, 136.616, 136.602, 160.613)</t>
  </si>
  <si>
    <t>*  Pay-per-view only.  Sales and Use tax.</t>
  </si>
  <si>
    <t>* Equipment rental by viewer is subject to the general state and local sales tax.</t>
  </si>
  <si>
    <t>*  Local franchise taxes apply to cable.  Separately charged equipment rental is taxable under sales tax.</t>
  </si>
  <si>
    <t>*  Some cities and counties levy a franchise fee on cable services.  The percentage of the fee varies with each city and county.</t>
  </si>
  <si>
    <t>*  Premium cable television services are subject to sales tax.</t>
  </si>
  <si>
    <t>* For examples of taxable and non-taxable communication services, see SC Revenue Ruling #06-8.</t>
  </si>
  <si>
    <t xml:space="preserve">* Sales by video programming service provider (authorized cable and wireless provider and broadband provider), the first $15 of the monthly charge is exempt.   Charges in excess of $15 but less than $27.50 are taxable at 8.25% state rate, 0% local rate.  Charges in excess of $27.50 are taxable at a 7% state rate plus the applicable local rate.  </t>
  </si>
  <si>
    <t>*  Multi-Channel Video or Audio Service Tax.</t>
  </si>
  <si>
    <t>* Cable television services are subject to the Communications Salse and Use Tax at the rate of 5%.</t>
  </si>
  <si>
    <t>*  Many cities impose their privilege taxes on satellite television systems as part of their gross income from providing telecom services.  Pay-per-view in a hotel is taxable under the transient lodging classification, if the hotel owns/leases and operates the equipment.  Cities tax commissions received by hotels from third-party cable service providers as licenses for use.</t>
  </si>
  <si>
    <t>*  Subject to gross receipts tax (10%)</t>
  </si>
  <si>
    <t>* State tax only - no local sales tax</t>
  </si>
  <si>
    <r>
      <t xml:space="preserve">* 3% Excise Tax on multichannel video programming, 2.4% gross revenues tax on provider of multichannel video programming, </t>
    </r>
    <r>
      <rPr>
        <sz val="14"/>
        <rFont val="Calibri"/>
        <family val="2"/>
        <scheme val="minor"/>
      </rPr>
      <t>(KRS 136.604, 136.616, 136.602).</t>
    </r>
  </si>
  <si>
    <t>* Pay per view is taxable at 6%.</t>
  </si>
  <si>
    <t>* Federal law exempts direct-to-home satellite services from local sales tax.</t>
  </si>
  <si>
    <t>* Treated the same as a charge for subscription for cable TV service.</t>
  </si>
  <si>
    <t>* Federal government preempts the imposition of local option taxes.</t>
  </si>
  <si>
    <t>*  Inclusive of satellite radio.</t>
  </si>
  <si>
    <t xml:space="preserve"> For examples of taxable and non-taxable communication services, see SC Revenue Ruling #06-8.</t>
  </si>
  <si>
    <t>* Exempt from local tax.</t>
  </si>
  <si>
    <t>* Satellite television services are subject to the Communications Salse and Use Tax at the rate of 5%.</t>
  </si>
  <si>
    <t>*  The seller is not required to collect and remit local taxes; however, the purchaser is still liable for any applicable local use tax.</t>
  </si>
  <si>
    <t>*  Admission to fairs run by government entities exempt.</t>
  </si>
  <si>
    <t>*  Outdoor music fees promoter = $750 annual license; Circus exhibitor = $750 annual license; Show person = $375 annual license.</t>
  </si>
  <si>
    <t>*  Admissions to county, state and regional agricultural fairs are exempt.</t>
  </si>
  <si>
    <t xml:space="preserve">* Admissions to, and games sold by, a state, county, city, district or fair society are exempt. </t>
  </si>
  <si>
    <t>*First $50,000 in sales of admissions per calendar year to county fairs held by a non-profit county fair board. Charges specifically to play games at circuses and fairs are exempt.</t>
  </si>
  <si>
    <t>*  Counties, municipalities, and the Maryland Stadium Authority may impose an admissions tax.  Admissions to events sponsored by 501(c)(3) or fraternal organization or volunteer fire company exempt.</t>
  </si>
  <si>
    <t>*  Admissions to county, state or community fairs exempt.</t>
  </si>
  <si>
    <t>* Mechanical amusement device tax cannot be substituted for sales tax.</t>
  </si>
  <si>
    <t>* Admissions and ride tickets only.</t>
  </si>
  <si>
    <t>*Amounts paid to play or participate in games are not taxable.</t>
  </si>
  <si>
    <t>* Rides, shows and exhibits of circuses and community fairs are subject to a 5% Admissions tax.</t>
  </si>
  <si>
    <t>*  Admissions to the grounds of state, county, district, regional and local fairs are exempt.</t>
  </si>
  <si>
    <t>*Admissions and games at county and agricultural fairs are exempt.</t>
  </si>
  <si>
    <t>*  Admissions to county fairs are not taxable.</t>
  </si>
  <si>
    <t>*  Tax rate applies to gross receipts in excess of $100,000 per month.  Plus $75 decal for each machine.</t>
  </si>
  <si>
    <t>*Taxable at 4%.</t>
  </si>
  <si>
    <t>*  Permit required</t>
  </si>
  <si>
    <t>*Seller must pay tax on its purchase of the game machines</t>
  </si>
  <si>
    <t>*  A 15% tax on video poker.</t>
  </si>
  <si>
    <t>* Mechanical amusement device tax is in lieu of sales tax.</t>
  </si>
  <si>
    <t>*  Coin-operated devices use annual decals in the amount of $50 in lieu of sales tax.</t>
  </si>
  <si>
    <t>*  Annual amusement device excise tax of $125-$250 is imposed for operating a video lottery game terminal.</t>
  </si>
  <si>
    <t>*  Subject to 4.5% amusement device tax, not sales tax</t>
  </si>
  <si>
    <t>* Annual occupation tax levied at $60 per machine.</t>
  </si>
  <si>
    <t>*  Although generally nontaxable, intercollegiate football contest admissions are exempt if they are: (a) operated by a 501(c)(3) organization and no part of the org's net earnings inures to the benefit of any private shareholder or individual and (b) not held in a multipurpose facility owned or operated by the Arizona Tourism and Sports Authority.</t>
  </si>
  <si>
    <t>*  Exempt if school is nonprofit.</t>
  </si>
  <si>
    <t>*  Admissions to school and college sports events exempt only when student, faculty or inmate talent is utilized.  State University System athletic events are taxable with tax earmarked by each institution for women's athletic program.</t>
  </si>
  <si>
    <t xml:space="preserve">*  Except college university events. </t>
  </si>
  <si>
    <t>* Admissions to athletic events of elementary and secondary educational institutions are exempt. Admissions to other sports events are exempt if the profits are used by or donated to an IRC 501(c)(3) nonprofit entity, a government entity, or a nonprofit private educational insitution, and the entire proceeds are expended for educational, religious, or charitable purposes.</t>
  </si>
  <si>
    <t>*If sold by 501(c )(3) charitable or educational organizations. See KY Regulation 103 KAR 28:010.</t>
  </si>
  <si>
    <t>* For public, nonprofit, or for-profit schools with grades pre-kindergarten through grade 12 and vocational center/career schools sales of tickets or admissions to regular season school games, events and activities are exempt. Beginning July 1, 2017, the sale of tickets to events sponsored by the Minnesota State High School Leauge are also exempt.</t>
  </si>
  <si>
    <t>*  3% when conducted in publicly owned enclosed coliseums and auditoriums, except athletic contests between colleges and universities.  NCAA baseball tournaments exempt.  High school or grammar school events exempt.</t>
  </si>
  <si>
    <t>* See Reg. 1-044.</t>
  </si>
  <si>
    <t>*  Taxable unless for secondary and primary school events.</t>
  </si>
  <si>
    <t xml:space="preserve">*  Taxable unless event presented by 501(c)(3) organization. Receipts from admissions to a non-athletic special events held at post-secondary educational institutions within fifty miles of the New Mexico border are deductible if the venue accommodates at lest 10,500 persons. </t>
  </si>
  <si>
    <t>*G.S. 105-164.4G(f) provides and exemption for "[a]n event that is sponsored by an elementary or secondary school. For purposes of this exemption, the term "school" is an entity regulated under Chapter 115C of the General Statutes."</t>
  </si>
  <si>
    <t>*  K-12 schools and collegiate championship events are exempt .</t>
  </si>
  <si>
    <t>* College sports events subject to 5% Admissions tax.</t>
  </si>
  <si>
    <t>* Admission to public and private school (grades K-12) events exempt; admission to college and university events are taxable.</t>
  </si>
  <si>
    <t>*  B&amp;O tax paid by the firm.  Generally exempt from local admissions taxes.</t>
  </si>
  <si>
    <t>*  Activities sponsored by elementary and secondary schools are exempt.</t>
  </si>
  <si>
    <t>*  Elementary and secondary school activities are exempt, if proceeds for educational, religious and charitable purposes.</t>
  </si>
  <si>
    <t>* 6.5% on private club membership fees if private club has ABC permit. The tax also applies if the membership fee allows access to a place of amusement, or to athletic, entertainment, or recreation events.</t>
  </si>
  <si>
    <t>*  Taxable at .384% if operated for profit.</t>
  </si>
  <si>
    <t>*  Taxable if the club has recreational facilities.</t>
  </si>
  <si>
    <t>*  Taxable if fee for recreation.</t>
  </si>
  <si>
    <t>* Golf and country club memberships are taxable. Memberships for commercial recreation are taxable.</t>
  </si>
  <si>
    <t>*  Purchases of stock not subject to sales tax.</t>
  </si>
  <si>
    <t>* Memberships in clubs or organizations that provide sports or athletic facilities for their members are taxable.</t>
  </si>
  <si>
    <t>*Exempt if member's fees are for equity interest in the club rather than for recreation activities.</t>
  </si>
  <si>
    <t>* Taxable if charge is in the nature of initiation fees, membership fees, or dues for access to or use of the facilities of a health and fitness, athletic, sporting, or shopping club or organization in NJ.</t>
  </si>
  <si>
    <t>Private the fee is for membership only and not part of the gross receipts paid for admission to an entertainment activity.</t>
  </si>
  <si>
    <t>* Portion attributable to admission for amusement or entertainment is taxable.</t>
  </si>
  <si>
    <t>*  Local option admission tax; locally administered and collected.  May apply anywhere admission is charged to enter, except high school and college sporting events.  Recreation and sports club services and physical fitness exempt.</t>
  </si>
  <si>
    <t>* Exempt if a nonprofit club.</t>
  </si>
  <si>
    <t>* If recreational or amusement, includes country clubs.</t>
  </si>
  <si>
    <t xml:space="preserve">*   Bonafide membership fees for private clubs exempt. </t>
  </si>
  <si>
    <t>*  Country club dues is subject to sales tax, except the portion (bona-fide dues) entitling individuals to continued membership.  Forty percent of the memberships dues paid to country clubs is subject to sales tax (See Admin Notice 91-16).</t>
  </si>
  <si>
    <t xml:space="preserve">*  Sporting and recreation clubs taxed if primary purpose is amusement, recreation, entertainment or athletic.  Social clubs exempt.  </t>
  </si>
  <si>
    <t>*  Exempt under the amusement classification if it is: (a) an activity/project of a bona fide religious or educational institution; (b) a musical, dramatic, or dance group or a botanical garden, museum, or zoo that is a 501(c)(3) organization and no part of the org's net earnings inures to the benefit of any private shareholder/individual; or (c) an activity or event of a 501(c)(6) organization if the organization produces, organizes, or promotes cultural/civic related festivals or events and no part of the org's net earnings inures to the benefit of any private shareholder/individual.</t>
  </si>
  <si>
    <t>*  Event made by a semipublic institution not regularly engaged in such events shall not be considered a retail sale or sale at retail.</t>
  </si>
  <si>
    <t>*  An exemption for admission to little theatres and nonprofit musical organizations is suspended until July 1, 2009.</t>
  </si>
  <si>
    <t>*  Jurisdiction may exempt concert or theatrical event.  Many counties exempt these events.</t>
  </si>
  <si>
    <t>* Admissions to artistic events sold by qualifying non-profit organizations and municipal arts boards are exempt.</t>
  </si>
  <si>
    <t xml:space="preserve">*  Admissions charged by nonprofit religious, charitable or educational organizations, nonprofit civic clubs or fraternal organizations are exempt.   Cultural events sponsored by local music or charity associations exempt. </t>
  </si>
  <si>
    <t xml:space="preserve">*  Live Entertainment Tax applies, </t>
  </si>
  <si>
    <t>*  Taxable unless event presented by 501(c)(3) organization.</t>
  </si>
  <si>
    <r>
      <t>* Exempt if provided by non-profit entity</t>
    </r>
    <r>
      <rPr>
        <b/>
        <sz val="14"/>
        <color rgb="FFFF0000"/>
        <rFont val="Calibri"/>
        <family val="2"/>
        <scheme val="minor"/>
      </rPr>
      <t>.</t>
    </r>
  </si>
  <si>
    <t>*  B&amp;O tax paid by the firm plus a local admissions tax of 5%.</t>
  </si>
  <si>
    <t>*  Tax rate applies to gross receipts in excess of $100,000 per month.  Decal $75 per machine.</t>
  </si>
  <si>
    <t>* Permit required.</t>
  </si>
  <si>
    <t>* local tax</t>
  </si>
  <si>
    <t>* Exempt if tax is paid on the purchase of the machine.</t>
  </si>
  <si>
    <t>*  Slot machines and other gambling devices subject to taxation under gaming statutes.</t>
  </si>
  <si>
    <t>*  If coin operated they are subject to 4.5% amusement device tax, not sales tax</t>
  </si>
  <si>
    <t>*Subject to the Coin-Operated Amusement Machine Tax</t>
  </si>
  <si>
    <t>* Coin-operated exempt but subject to annual occupation tax levied at $60 per machine.</t>
  </si>
  <si>
    <t>*  Assisted amusement device are taxable.</t>
  </si>
  <si>
    <t xml:space="preserve">* B&amp;O tax paid by the firm.  </t>
  </si>
  <si>
    <t>*  Taxable under the amusement classification.  Exhibition events sponsored/conducted/operated by a 501(c)(3), 501(c)(4), or 501(c)(6) organization associated with a major league baseball team or national touring professional golf association are exempt if no part of the org's net earnings inures to the benefit of any private shareholder or individual.  Also, rodeos sponsored/conducted/operated by a 501(c)(3), 501(c)(4), 501(c)(7), or 501(c)(8) organization are exempt if no part of the org's net earnings inures to the benefit of any private shareholder or individual.</t>
  </si>
  <si>
    <t>*  Certain championship, all-star, and pro bowl type games of the NFL, MLB, MLS, NBA and NHL are exempt.</t>
  </si>
  <si>
    <t>* Local tax</t>
  </si>
  <si>
    <t>*  5% Admissions Tax on certain venues within Marion County</t>
  </si>
  <si>
    <t>*  Excludes admission charges to athletic events sponsored by schools, colleges, and universities.</t>
  </si>
  <si>
    <t>* Admission charges to the Super Bowl and related events sponsored by the NFL are exempt.</t>
  </si>
  <si>
    <t>*  3% when conducted in publicly owned enclosed coliseums and auditoriums.  Baseball operated under professional league franchise is exempt.  Professional Golf Association tournaments exempt.</t>
  </si>
  <si>
    <t xml:space="preserve">* Taxable unless a boxing match or other combative sport contest or exhibition if taxed under any other law of this State.  </t>
  </si>
  <si>
    <t xml:space="preserve">*  Taxable unless event presented by 501(c)(3) organization. Receipts from ticket sales for a professional boxing, wrestling or martial arts contest are deductible. </t>
  </si>
  <si>
    <t xml:space="preserve">* Exempt for events involving ice hockey, baseball, basketball, football, arena football or soccer. </t>
  </si>
  <si>
    <t>*  Tax break down as follows: Lessors rate of 0.2987% on gross receipts in excess of $150,000 per quarter; Lessees rate of 1.99% with no monthly/ quarterly exemption.</t>
  </si>
  <si>
    <t>* Theater admission are taxable.</t>
  </si>
  <si>
    <t>*  Considered rental activity.</t>
  </si>
  <si>
    <t>*  Exempt if admission is charged.</t>
  </si>
  <si>
    <t>*  Rental of video tapes and motion pictures is taxable except if rentee charges admission for viewing or broadcasts for home viewing.</t>
  </si>
  <si>
    <t>*  Exempt if tax collected on admissions paid by customers.</t>
  </si>
  <si>
    <t>*  Joint venture agreements between movie theaters and film distrubutors are exempt from sales tax.</t>
  </si>
  <si>
    <t xml:space="preserve">*  Copyrighted material is exempt.  Film is taxable to distributors if in public domain.  See MCL 205.54a(1)(f). </t>
  </si>
  <si>
    <t>*  Deductible if rented for subsequent paid admission.</t>
  </si>
  <si>
    <t>*  Exempt if tax paid on admission.</t>
  </si>
  <si>
    <t>*  Only rentals to theaters, television and radio stations exempt.  All other rentals taxable.</t>
  </si>
  <si>
    <t>*  Assumes this means rentals to theaters.</t>
  </si>
  <si>
    <t>*  Licensed vendors may rent films without tax when admissions will be charged per W.S. 39-15-105(a)(iii)(F) otherwise they are taxable to the theater. See WY Dept of Rev Rules, Chap 2, Sec 13(bb).</t>
  </si>
  <si>
    <t>*Subject to Rental tax.</t>
  </si>
  <si>
    <t>*  Taxable.</t>
  </si>
  <si>
    <t>*  Tax break down as follows: Lessors rate of 0.288% on gross receipts in excess of $150,000 per quarter; Lessees rate of 1.99% with no monthly/ quarterly exemption.</t>
  </si>
  <si>
    <t>*  Sales and use tax.</t>
  </si>
  <si>
    <t>*  Rentals of tangible property are taxable unless the lessor is registered and has exercised the option to pay 6% tax on cost at the time of acquisition.</t>
  </si>
  <si>
    <t>*  Exempt if tax paid at time of purchase by lessor.</t>
  </si>
  <si>
    <t xml:space="preserve">*   W.S. 39-15-103(a)(i)(B) imposes sales tax on the gross rental paid for the lease or contract transferring possession of tangible perosnal property if the transfer of possession would be taxable if a sale occurred. </t>
  </si>
  <si>
    <t>*  TPP used in performing  these services may be taxable to service provider.</t>
  </si>
  <si>
    <t>See SC Regulation 117-308</t>
  </si>
  <si>
    <t>*  Professional services are exempt in West Virginia from sales tax; however, "professional" is viewed as a word of art, being limited to the common law professions of theology, medicine and law.  If performed by non-CPA taxable @ 6%.</t>
  </si>
  <si>
    <t>* Architects are considered contractors and not service providers.</t>
  </si>
  <si>
    <t>See Remarks for line item #144</t>
  </si>
  <si>
    <t>*  Landscape planning and design is taxable.</t>
  </si>
  <si>
    <t>See Remarks for line item #145</t>
  </si>
  <si>
    <t>*  Professional services are exempt in West Virginia from sales tax; however, "professional" is viewed as a word of art, being limited to the common law professions of theology, medicine and law.</t>
  </si>
  <si>
    <t xml:space="preserve">* May be deductible if the payment is made by a health care insurer for commercial contract services. </t>
  </si>
  <si>
    <t>See Remarks for line item #146</t>
  </si>
  <si>
    <t>*  Architects, professional engineers, land surveyors and landscape architects are considered contractors and not service providers.</t>
  </si>
  <si>
    <t>See Remarks for line item #147</t>
  </si>
  <si>
    <t>See Remarks for line item #148</t>
  </si>
  <si>
    <t xml:space="preserve">*  Professional services are exempt in West Virginia from sales tax.  Sales of registered professional engineers performing surveys are exempt. </t>
  </si>
  <si>
    <t>*  Medical test laboratories performing tests on humans or animals are exempt.</t>
  </si>
  <si>
    <t>See Remarks for line item #149</t>
  </si>
  <si>
    <t>* Drug screens done outside of hospitals or clinics subject to 4.5% sales tax</t>
  </si>
  <si>
    <t>*  Professional service if operated under direction of professional physician.</t>
  </si>
  <si>
    <t xml:space="preserve">   s</t>
  </si>
  <si>
    <t>See Remarks for line item #150</t>
  </si>
  <si>
    <t xml:space="preserve">* May be deductible if the payment is made by a health care insurer for commercial contract services. Additional deductions are available for receipts from Medicare and payments from Indian Health Services (IHS) for beneficiaries covered by the IHS. </t>
  </si>
  <si>
    <t>See Remarks for line item #151</t>
  </si>
  <si>
    <t xml:space="preserve">* Exempt from sales tax; taxed at 4% rental tax levied on the lessor. </t>
  </si>
  <si>
    <t>*  Short term rental tax of 1% in addition to sales tax.  Short term is up to 30 days.  Does not apply to diesel trucks for commercial shipping, commercial farm machinery and equipment, trucks leased for residential moving or shipping, special mobile equipment, trailers or motor vehicles.</t>
  </si>
  <si>
    <t>*  Generally taxable under the personal property rental classification.</t>
  </si>
  <si>
    <t xml:space="preserve">* Charges for rentals and leases of property are subject to tax except for property used for less than one day on the premises of the lessor with a rental of less than $20.  If a lessor makes timely election to do so, the lessor may pay tax on the purchase price of the lease inventory rather than on rentals provided the property is leased in substantially the same form as acquired by the lessor.  </t>
  </si>
  <si>
    <t>*   If lease for 3 years or less, department may permit purchase free of sales tax and collection of tax on lease payments.  If lease for more than 3 years, department will collect tax on lease payments.</t>
  </si>
  <si>
    <t xml:space="preserve">*  Sales tax due on rental of tangible personal property. See KY Regulation 103 KAR 28:051.  </t>
  </si>
  <si>
    <t>*  Tax only transactions in which owner relinquishes control over property to lessee/rentee.  Equipment rentals with operator are not subject to sales tax.</t>
  </si>
  <si>
    <t>*  Lessor may pay tax on purchase and lease free of tax or buy item under resale exemption and collect tax on lease receipts.  Must obtain authority for such election.</t>
  </si>
  <si>
    <t>*  Deductions available for sales of tangible personal property for leasing, lease of tangible personal property for subsequent leasing and for leasing vehicle to ICC permit holders transporting passengers or property for hire interstate.</t>
  </si>
  <si>
    <t>*  Taxable only if property has not previously been subjected to sales tax.</t>
  </si>
  <si>
    <t>*  Rental of personal property is synonymous with the sale of personal property.  The total amount of the rental charge is subject to sales or use tax in the same way that  the sale of the same item is taxable.</t>
  </si>
  <si>
    <t>* A maximum tax of $300 is established for sales or long term (90 + days) rentals of aircraft, motor vehicles, boats, motorcycles, trailers, RV's, and light construction equipment. See Section 12-36-2110</t>
  </si>
  <si>
    <t xml:space="preserve">*Tax is imposed on the monthly or other periodic payment </t>
  </si>
  <si>
    <t>* Motor vehicles leased or rented for less than 31 days are taxed at 10%.</t>
  </si>
  <si>
    <t>*   W.S. 39-15-103(a)(i)(B) imposes sales tax on the gross rental paid for the lease or contract transferring possession of tangible perosnal property if the transfer of possession would be taxable if a sale occurred. See WY Dept of Rev Rules, Chap 2, Sec 13(cc) regarding leases and rentals.</t>
  </si>
  <si>
    <t>*  Tax is not due on rentals for more than 30 days if Arkansas gross receipts or use tax previously paid on item.</t>
  </si>
  <si>
    <t xml:space="preserve">* If a lessor makes timely election to do so, the lessor may pay tax on the purchase price of the lease inventory rather than on rentals provided the property is leased in substantially the same form as acquired by the lessor. </t>
  </si>
  <si>
    <t xml:space="preserve">*  Same as last entry. </t>
  </si>
  <si>
    <t>* Motor vehicles leased or rented for more than 180 days are exempt.</t>
  </si>
  <si>
    <t xml:space="preserve">* Exempt from sales tax; taxed at 1.5% rental tax levied on the lessor. </t>
  </si>
  <si>
    <t>*  Short term rental tax of 1% in addition to sales tax.  Short term is up to 30 days.  Does not apply to diesel trucks for commercial shipping, commercial farm machinery and equipment, trucks leased for residential moving or shipping, special mobile equipment, trailers or motor vehicles. Tax is not due when operator is provided by the vendor.</t>
  </si>
  <si>
    <t>*  Exempt unless otherwise exempt by statute (e.g., for use in mining operations, for use by a qualified business for harvesting/processing qualifying forest products).</t>
  </si>
  <si>
    <t>*  Rental of bulldozers, draglines and construction machinery with operator is exempt.  However, still taxable if control over use passes to the customer.</t>
  </si>
  <si>
    <t>*  The lease or rental of machinery and equipment is exempt when directly and primarily used for new construction. The dealer owes 6% sales or use tax on its purchase of such inventory.</t>
  </si>
  <si>
    <t>*  Same as last entry.</t>
  </si>
  <si>
    <t>*  Bare equipment rental only.</t>
  </si>
  <si>
    <t>* Exempt if rented with operator.</t>
  </si>
  <si>
    <t>*  Exempt if used in mining.</t>
  </si>
  <si>
    <t xml:space="preserve">* Exempt if rented with an operator </t>
  </si>
  <si>
    <t>* See Remarks for line item #153 above.</t>
  </si>
  <si>
    <t>* If leased with operator, this lease is subject to the 2% contractors excise tax.</t>
  </si>
  <si>
    <t>*  Tax is not due on rentals for more than 30 days if Arkansas gross receipts or use tax previously paid on item. Tax is not due when operator is provided by the vendor.</t>
  </si>
  <si>
    <t>*  Short term rental tax of 1% in addition to sales tax.  Short term is up to 30 days.</t>
  </si>
  <si>
    <t xml:space="preserve">*  Short term rental vehicle tax of 10% in addition to sales tax.  Short term is up to 30 days. </t>
  </si>
  <si>
    <t>*  5.75% for vehicles not classified as fleet rental or lease vehicles and utility trailers and thus remaining subject to the D.C. Motor Vehicle Excise Tax.</t>
  </si>
  <si>
    <t>*   Effective July 1, 1989, a surcharge of $2.00 per day or any part of a day is imposed.  Surcharge applies to first 30 days of the term of a lease.  Surcharge is subject to sales and use tax.</t>
  </si>
  <si>
    <t>*  Auto lease less than 30 days is subject to MVR excise tax in addition to sales tax.  The 30 day rule for RST does not apply.</t>
  </si>
  <si>
    <t>* Short term automobile rental is subject to 6% sales or use tax plus 5% automobile rental excise tax.</t>
  </si>
  <si>
    <t xml:space="preserve">* U-Drive It Tax, KRS 138.463 </t>
  </si>
  <si>
    <t>*  Additional 3% excise tax due on rentals of 29 days or less.</t>
  </si>
  <si>
    <t>*  Taxable price includes all charges and extras related to rental; short-term truck rental is taxed at 8%</t>
  </si>
  <si>
    <t>* Passenger cars and vans designed to carry up to 15 passengers, and certain pick-up trucks that are leased or rented for less than 29 days are also subject to a 9.2% motor vehicle rental tax and may be subject to an additional 5% fee.</t>
  </si>
  <si>
    <t>* An additional 6% motor vehicle Rental Tax is imposed on rental agreements with a term of not more than 30 continuous days (Sec. 27-65-231).</t>
  </si>
  <si>
    <t>* A 4% selective sales and use tax on the base rental charges for rental vehicles</t>
  </si>
  <si>
    <t>* See Reg. 1-019.</t>
  </si>
  <si>
    <t xml:space="preserve">*  Plus local taxes.  A lessor who purchases tangible personal property may pay tax to vendor on sales price or may provide vendor a resale certificate and pay tax on lease or rental receipts. In addition there is an additional  6 % fee of rental/leasing charges on passenger vehicles rented or leased for 31 days or less, or by the day, or by the trip
</t>
  </si>
  <si>
    <t>*  Also subject to 5% Leased Vehicle Gross Receipts Tax and $2/day Leased Vehicle Surcharge.</t>
  </si>
  <si>
    <t xml:space="preserve">* Exempt from sales tax.  Vehicles subject to Highway Use tax.  Short term lease is less than 365 continuous days.  </t>
  </si>
  <si>
    <t>*  up to 3% of 8% retained by rental company as reimbursement for excise tax on purchases of fleet vehicles</t>
  </si>
  <si>
    <t>*  4.5% sales tax plus 6% vehicle rental tax. Sales, lease, rental of trucks and trailers which exceed 8,000 pounds are exempt from sales tax or 6% vehicle rental tax, and are subject to a reduced motor vehicle excise tax.</t>
  </si>
  <si>
    <t>*  Rentals less than 29 days are subject to additional $2/day public transportation assistance fund tax.</t>
  </si>
  <si>
    <t>* See Remarks for line item #153above.</t>
  </si>
  <si>
    <t>*  Rental of registered motor vehicles is exempt if lease is 28 days or longer.</t>
  </si>
  <si>
    <t>* Motor vehicles leased or rented for less than 31 days are taxed at 10%; leases or rentals for 31 to 180 days are taxed at 6.25%.</t>
  </si>
  <si>
    <t>*  Short term motor vehicle rental taxes may apply between 2.5% and 9.5% on rental of 30 days or less.</t>
  </si>
  <si>
    <r>
      <rPr>
        <sz val="14"/>
        <rFont val="Calibri"/>
        <family val="2"/>
        <scheme val="minor"/>
      </rPr>
      <t xml:space="preserve">*  Exempt from retail sales tax. </t>
    </r>
    <r>
      <rPr>
        <sz val="14"/>
        <color rgb="FFFF0000"/>
        <rFont val="Calibri"/>
        <family val="2"/>
        <scheme val="minor"/>
      </rPr>
      <t xml:space="preserve"> Subject to motor vehicle rental taxes and fee. </t>
    </r>
  </si>
  <si>
    <t>*  plus 0.471% B&amp;O tax paid by the firm. Rate includes separate 5.9% rental car tax.</t>
  </si>
  <si>
    <t>*  In addition to the 5% state tax, a 5% rental vehicle fee is imposed on the rental of certain vehicles without drivers for a period of 30 days or less (except rerentals or rentals of service or repair replacement vehicles) if the retailer is primarily engaged short-term rental of passenger automobiles.  A 3% local expo rental car tax also applies to certain short term rentals in Milwaukee County.</t>
  </si>
  <si>
    <t>*  Long term rental vehicle tax of 1.5% was rescinded per Ark. Code Ann. § 26-63-304(b), effective June 30, 2015.</t>
  </si>
  <si>
    <t>* If a lessor makes timely election to do so, the lessor may pay tax on the purchase price of the lease inventory rather than on rentals provided the property is leased in substantially the same form as acquired by the lessor.</t>
  </si>
  <si>
    <t>*   Exempt lease of truck &gt; 10,000 pounds to lessee for periods of not less than 12 months when tax paid on acquisition by lessor, but rental to subsequent lessee taxable.</t>
  </si>
  <si>
    <t>*  An automobile leased for 12 months or more must be registered and is subject to the 5% fee for new registration.</t>
  </si>
  <si>
    <t>*  Leases for 6 mos to a year taxable at 6% rate.</t>
  </si>
  <si>
    <t xml:space="preserve">* Exempt from sales tax.  Vehicles subject to Highway Use tax.  Long term lease is 365 continuous days or longer.  </t>
  </si>
  <si>
    <t xml:space="preserve">*  Sum of lease consideration subject to motor vehicle excise tax at time of lease.  </t>
  </si>
  <si>
    <t>*  Lease of personal property is synonymous with the sale of personal property.  The total amount of the lease charge is subject to sales or use tax in the same way that  the sale of the same item is taxable.</t>
  </si>
  <si>
    <t>*  Lease of autos for 12 months or longer is exempt from sales tax if owner/lessor pays motor vehicle excise tax.</t>
  </si>
  <si>
    <t>*  More than 30 day leases are subject to additional 3% public transportation assistance fund tax.</t>
  </si>
  <si>
    <t>* Rentals for more than 180 days are exempt. The lessor must pay tax on its purchase of the vehicle.</t>
  </si>
  <si>
    <r>
      <t xml:space="preserve">*  Exempt from retail sales tax.  Subject to motor vehicle sales tax </t>
    </r>
    <r>
      <rPr>
        <sz val="14"/>
        <color rgb="FFFF0000"/>
        <rFont val="Calibri"/>
        <family val="2"/>
        <scheme val="minor"/>
      </rPr>
      <t>at the rate of 4.15%</t>
    </r>
    <r>
      <rPr>
        <sz val="14"/>
        <rFont val="Calibri"/>
        <family val="2"/>
        <scheme val="minor"/>
      </rPr>
      <t>.</t>
    </r>
  </si>
  <si>
    <t>*  Exempt if lease extends for at least 30 days.</t>
  </si>
  <si>
    <t>* If cannot lease limo without driver, not a lease.  Limo service is consumer of limo and tax applies to the sale of the limo, not to limo service.</t>
  </si>
  <si>
    <t xml:space="preserve">* Taxable as a transportation service. </t>
  </si>
  <si>
    <t>*  Transportation services exempt; equipment rental taxable.</t>
  </si>
  <si>
    <t>*  Limousine use is taxable at time of acquisition.</t>
  </si>
  <si>
    <t>* See Reg 1-019.</t>
  </si>
  <si>
    <t>*Taxable prior to 5/1/17 if limousine ride begins and ends within NJ.</t>
  </si>
  <si>
    <t>*Intra-state transportation.</t>
  </si>
  <si>
    <t>* Exempt if transportation is entirely within the same municipality.</t>
  </si>
  <si>
    <t>*  Exempt unless a rental.</t>
  </si>
  <si>
    <t>*  5% fee on limousine services provided with a driver.</t>
  </si>
  <si>
    <t>*  W.S. 39-15-103(a)(i)(D) imposes sales tax on the sales price paid for intrastate transportation of passengers. W.S. 39-15-105(a)(viii)(A)(II) exempts interstate transportation of passengers.</t>
  </si>
  <si>
    <t>* Sale to lessor at retail and subject to tax unless lessor makes timely irrevocable election to pay tax on fair rental value.</t>
  </si>
  <si>
    <t>*  Aircraft is never mentioned but could be considered personal property?</t>
  </si>
  <si>
    <t>[DELETE]</t>
  </si>
  <si>
    <t xml:space="preserve">* Sales tax due on rental of tangible personal property. See KY Regulation 103 KAR 28.051. </t>
  </si>
  <si>
    <t xml:space="preserve">*$2,500 maximum tax </t>
  </si>
  <si>
    <t xml:space="preserve">*  Payment of 5% aircraft excise tax required at time of purchase.  No further tax imposed on rental. </t>
  </si>
  <si>
    <t>* Unless commercial NT use</t>
  </si>
  <si>
    <r>
      <t>*  Exempt from retail sales tax.  Subject to aircraft sales tax</t>
    </r>
    <r>
      <rPr>
        <sz val="14"/>
        <color rgb="FFFF0000"/>
        <rFont val="Calibri"/>
        <family val="2"/>
        <scheme val="minor"/>
      </rPr>
      <t xml:space="preserve"> at the rate of 2%.</t>
    </r>
  </si>
  <si>
    <t>* Sale to lessor at retail and subject to tax unless lessor makes timely irrevocable election to pay tax on fare rental value.</t>
  </si>
  <si>
    <t>*  Exempt if principally to transport passengers or freight in interstate commerce.</t>
  </si>
  <si>
    <t xml:space="preserve">*$2,500 maximum tax.  </t>
  </si>
  <si>
    <r>
      <t>*  Exempt from retail sales tax.   Subject to aircraft sales tax</t>
    </r>
    <r>
      <rPr>
        <sz val="14"/>
        <color rgb="FFFF0000"/>
        <rFont val="Calibri"/>
        <family val="2"/>
        <scheme val="minor"/>
      </rPr>
      <t xml:space="preserve"> at the rate of 2%.</t>
    </r>
  </si>
  <si>
    <t>* See limo service note.  If can lease aircraft without pilot, see aircraft note.  (Charge for pilot not taxable.)</t>
  </si>
  <si>
    <t>*  DC reg. 462 taxes chartered vehicles but does not mention chartered flights</t>
  </si>
  <si>
    <t>* Rentals w/ an operator are exempt.</t>
  </si>
  <si>
    <t>*  Aircraft used is taxable at time of acquisition.</t>
  </si>
  <si>
    <t>* Intra-state transportation</t>
  </si>
  <si>
    <t>* Unless commercial LI use</t>
  </si>
  <si>
    <t>*  Intrastate.</t>
  </si>
  <si>
    <r>
      <t>*  Exempt from retail sales tax.   Subject to aircraft sales tax</t>
    </r>
    <r>
      <rPr>
        <sz val="14"/>
        <color rgb="FFFF0000"/>
        <rFont val="Calibri"/>
        <family val="2"/>
        <scheme val="minor"/>
      </rPr>
      <t xml:space="preserve"> at the rate of 2%.  Aircraft owned and used by an airline only in its operations as a common carrier are exempt.</t>
    </r>
  </si>
  <si>
    <t>Prohibited by Federal Law.</t>
  </si>
  <si>
    <t>* Exempted as a professional service provided by a licensed and certified pilot.  Exempted if flight is interstate.</t>
  </si>
  <si>
    <t>*Exempt from sales tax; taxed at 4% lodgings tax unless county is within the Alabama Mountain Lakes Association area where tax is 5%.  Over 180 days continuous occupancy exempt.</t>
  </si>
  <si>
    <t>*  Municipalities can impose tax on hotels, motels.  Anchorage and Fairbanks Northstar Borough, for instance, impose tax at 8% on transient accommodations.</t>
  </si>
  <si>
    <t>*  2% tourism tax in addition to 6.5% sales tax for rentals for less than month-to-month term.</t>
  </si>
  <si>
    <t>*  Generally taxable under the transient lodging classification, if lodging is obtained for less than 30 consecutive days.</t>
  </si>
  <si>
    <t>*  Cities may charge an occupancy tax; rates vary by city.</t>
  </si>
  <si>
    <t>*  Annual room charges:  Hotel, Rm = $25, Suite = $30; Motel, Rm = $25, TH Rm = $15.  Eight percent (8%) collected from occupants.</t>
  </si>
  <si>
    <t>*  0.3% increase in the  TITLE VII, SUBTITLE T, §§7241-7242 of the 2018 BSA</t>
  </si>
  <si>
    <t>*  Some counties impose additional local option taxes which apply to these types of accommodations.</t>
  </si>
  <si>
    <t>*  Stays over 90 consecutive nights are exempt.</t>
  </si>
  <si>
    <t>*  Plus 2% statewide lodging tax, 5% auditorium district tax in certain cities; some local hotel taxes in Resort Cities.</t>
  </si>
  <si>
    <t>*  Subject to an additional local option innkeeper's tax.  Exempt if rental period exceeds 29 days.</t>
  </si>
  <si>
    <t>*  State hotel and motel tax is 5%. A locality may also impose a local hotel and motel tax, which varies from 1% to 7%. Exempt from state and local taxes if rented by the same person for a period of more than 31 consecutive days.</t>
  </si>
  <si>
    <t>* For transient rentals of less than 30 days . The 6% sales tax applies and 1% state transient room tax. There are also local transient room taxes in many jurisdictions.</t>
  </si>
  <si>
    <t>*  Except for Orleans and Jefferson Parishes, which have a 2% state sales tax rate on hotel rooms.</t>
  </si>
  <si>
    <t>*  Several local jurisdictions impose an additional tax on hotel/motel charges.</t>
  </si>
  <si>
    <t xml:space="preserve">* Counties and certain other tourism-related bodies are authorized to impose an excise fee in addition to tax on hotel and motel accommodations to a maximum of 5%.  Certain local government units are also required to impose a special variable tax on convention facilities. </t>
  </si>
  <si>
    <t>* Cities and townships may impose an additional lodging tax.</t>
  </si>
  <si>
    <r>
      <t xml:space="preserve">* An additional county and city tax of 1% to </t>
    </r>
    <r>
      <rPr>
        <sz val="14"/>
        <color rgb="FFFF0000"/>
        <rFont val="Calibri"/>
        <family val="2"/>
        <scheme val="minor"/>
      </rPr>
      <t>5</t>
    </r>
    <r>
      <rPr>
        <sz val="14"/>
        <rFont val="Calibri"/>
        <family val="2"/>
        <scheme val="minor"/>
      </rPr>
      <t>% is imposed on hotel and motel rooms.</t>
    </r>
  </si>
  <si>
    <t>*  A 4% lodging facility use tax on the lodging charge collected by the facility. A 3% sales tax on accommodation is levied in addition to the lodging facilities use tax.</t>
  </si>
  <si>
    <t xml:space="preserve">* A 1% state lodging tax is also levied.  In addition, some counties impose an optional county lodging tax of up to 4%.  </t>
  </si>
  <si>
    <t>*  Locally collected lodging tax (assessed at county level).</t>
  </si>
  <si>
    <t>* Also a 5% State Occupancy Fee and possible Municipal Occupancy Tax up to 3%.</t>
  </si>
  <si>
    <t>*  In addition to statewide gross receipts tax, hotels, motels, lodging houses are subject to a local option municipal and county lodgers tax.</t>
  </si>
  <si>
    <t xml:space="preserve">* Exempt after 90 continuous days to the same person; a private residence, cottage, or similar accommodation that is rented for fewer than 15 days in a calendar year other than a private residence, cottage, or similar accommodation listed with a real estate broker or agent is exempt; an accommodation arranged or provided to a person by a school, camp, or similar entity where a tuition or fee is charged to the person for enrollment in the school, camp, or similar entity is exempt. </t>
  </si>
  <si>
    <t>*Hotel, motel, and tourist court accomodations are subject to additional local lodging taxes of 1 to 3%.</t>
  </si>
  <si>
    <t>*  May be subject to a maximum 10% lodging tax.  This tax is locally administered and collected.</t>
  </si>
  <si>
    <t>*  Some Oklahoma cities and counties levy a separate room tax.</t>
  </si>
  <si>
    <t xml:space="preserve">*  The state lodging tax is 1.8% (changes to 1.5% on July 1, 2020) and some cities and counties levy an additional tax on hotel and motel room rents.  The amount of the tax varies with each city and county.  </t>
  </si>
  <si>
    <t>* subject to hotel occupancy tax.</t>
  </si>
  <si>
    <t>* Additional guest charges are taxed at 6%. For more information about the taxation of charges by hotels, motels, etc., see SC Regulation 117-307.</t>
  </si>
  <si>
    <t>* Exempt if for 90 or more continuous days occupancy.</t>
  </si>
  <si>
    <t xml:space="preserve">* Exempt from sales tax, but taxable under hotel occupancy tax. </t>
  </si>
  <si>
    <t>*  Local transient room taxes apply between 3% and 6.25%.</t>
  </si>
  <si>
    <t>*  Subject to the 5.3% sales tax if for less than 90 days;  exempt if rental period is longer than 90 days.</t>
  </si>
  <si>
    <t>*  plus 0.471% B&amp;O tax paid by the firm. Additional local taxes on lodging apply.</t>
  </si>
  <si>
    <t xml:space="preserve">* In addition to the West Virginia Sales Tax, the occupancy of a hotel room in West Virginia is subject to the West Virginia Hotel Occupancy Tax of not more than 6%, a privilege tax on the occupancy of a hotel room located within a taxing jurisdiction within the State.   Hotel room occupancy billed directly to the State or federal government is exempt from the tax.   </t>
  </si>
  <si>
    <t>*  Less than one month.</t>
  </si>
  <si>
    <t>*   W.S. 39-15-103(a)(i)(G) imposes sales tax on the sales price paid for living quarters in hotels, motels, tourist courts and similar establishments providing lodging services for transient guests. In addition to sales tax, lodging services are subject to lodging tax if locally enacted. See current tax rate chart attached for jurisdictions imposing lodging tax. See also Lodging Tax Publication. See also WY Dept of Rev Rules, Chap 2, Sec 13(r).</t>
  </si>
  <si>
    <t>*  Generally taxable under the transient lodging classification.</t>
  </si>
  <si>
    <t>*  Annual fee of $10 per space.</t>
  </si>
  <si>
    <t>*  The statute does not explicitly mention trailer parks, but states any place that offers rooms regularly</t>
  </si>
  <si>
    <r>
      <t xml:space="preserve">*  If just a space is being rented, the tax does not apply.  If a space and a trailer are rented overnight, the tax applies </t>
    </r>
    <r>
      <rPr>
        <sz val="14"/>
        <color rgb="FFFF0000"/>
        <rFont val="Calibri"/>
        <family val="2"/>
        <scheme val="minor"/>
      </rPr>
      <t>as described in note 164</t>
    </r>
    <r>
      <rPr>
        <sz val="14"/>
        <rFont val="Calibri"/>
        <family val="2"/>
        <scheme val="minor"/>
      </rPr>
      <t xml:space="preserve">.  Exempt </t>
    </r>
    <r>
      <rPr>
        <sz val="14"/>
        <color rgb="FFFF0000"/>
        <rFont val="Calibri"/>
        <family val="2"/>
        <scheme val="minor"/>
      </rPr>
      <t xml:space="preserve">from state and local taxes </t>
    </r>
    <r>
      <rPr>
        <sz val="14"/>
        <rFont val="Calibri"/>
        <family val="2"/>
        <scheme val="minor"/>
      </rPr>
      <t>if mobile home is rented by the same person for a period of more than 31 consecutive days.</t>
    </r>
  </si>
  <si>
    <t>* See Reg. 1-103. A 1% state lodging tax is also levied, as well as county lodging tax for certain counties that impose a county lodging tax.</t>
  </si>
  <si>
    <t>Provided charge is for rental of campsite, rv site, etc. and not for the rental of mobile home, etc.</t>
  </si>
  <si>
    <t>* Unless commercial KS use</t>
  </si>
  <si>
    <t>* See Remarks for line item #164 above.</t>
  </si>
  <si>
    <t>*  Labor cost included in basis of final product.</t>
  </si>
  <si>
    <t>*  Labor alone is exempt unless the sale price of the item includes the cost of labor.</t>
  </si>
  <si>
    <t>*  Generally taxable under the retail classification.</t>
  </si>
  <si>
    <t>*  When done for consumer.  Plus applicable district tax</t>
  </si>
  <si>
    <t>*  Labor to produce, fabricate, process, print, or imprint tangible personal property for consumers who furnish the material used is taxable.</t>
  </si>
  <si>
    <t>*  Taxable as sale of property.</t>
  </si>
  <si>
    <t>*  Fabrication or production of tangible personal property by special order is taxable.</t>
  </si>
  <si>
    <t xml:space="preserve">* Cost of manufactured product affixed to real property may include direct labor cost under certain circumstances.  See RAB 2016-24.  </t>
  </si>
  <si>
    <t>* Unless tangible personal property is provided.</t>
  </si>
  <si>
    <t>*  Production and assembly labor is taxable.</t>
  </si>
  <si>
    <t xml:space="preserve">*  Considered a part of sales price.  </t>
  </si>
  <si>
    <t>*  If the work performed involves the fabrication of tangible personal property, the charges are subject to the Ohio sales tax.</t>
  </si>
  <si>
    <t>*  Repair alteration or installation of tangible personal property is subject to tax.  Taxable price includes materials, labor and installation.  Repair or installer on Real Estate pays tax on purchase of materials.</t>
  </si>
  <si>
    <t>* Taxable if part of the charge (sale) of tangible personal property.Exempt if not part of the charge (sale) of tangible personal property.</t>
  </si>
  <si>
    <t>*  Taxable when service involves tangible personal property.</t>
  </si>
  <si>
    <t xml:space="preserve">*  Tax applies to charge for repair materials, not services.  If materials =,&lt;10% total contract price &amp; no separate charge applies, repairer is consumer of materials (i.e., tax applies to sale of repairs).  Plus applicable district tax,(0.5-1.5%).     </t>
  </si>
  <si>
    <t>*  Only if billed separately; otherwise, repair shop purchase is taxable.</t>
  </si>
  <si>
    <t>*  Tax to be paid by contractor.</t>
  </si>
  <si>
    <t>*  Repair or installation of tangible personal property is subject to tax.  Taxable price includes materials, labor and installation.  Repairer or installer on Real Estate pays tax on purchase of materials.  Shoe repair and garment repair are exempt (both labor and materials).</t>
  </si>
  <si>
    <t>* Repairperson may be able to purchase some materials tax-free under the sale-for-resale exemption.</t>
  </si>
  <si>
    <r>
      <t>*  Sale of tangible personal property or service directly used in the production of natural resources, manufacturing, transmission or communication</t>
    </r>
    <r>
      <rPr>
        <sz val="14"/>
        <rFont val="Calibri"/>
        <family val="2"/>
        <scheme val="minor"/>
      </rPr>
      <t xml:space="preserve"> </t>
    </r>
    <r>
      <rPr>
        <b/>
        <u/>
        <sz val="14"/>
        <color theme="4"/>
        <rFont val="Calibri"/>
        <family val="2"/>
        <scheme val="minor"/>
      </rPr>
      <t>is</t>
    </r>
    <r>
      <rPr>
        <sz val="14"/>
        <rFont val="Calibri"/>
        <family val="2"/>
        <scheme val="minor"/>
      </rPr>
      <t xml:space="preserve"> exempt from sales and use tax.</t>
    </r>
    <r>
      <rPr>
        <b/>
        <sz val="14"/>
        <color rgb="FF00B050"/>
        <rFont val="Calibri"/>
        <family val="2"/>
        <scheme val="minor"/>
      </rPr>
      <t xml:space="preserve"> W. Va. Code 11-15-2(b)(4).</t>
    </r>
  </si>
  <si>
    <t>*  Repair material used in repairs to tangible personal property exempt if underlying property is exempt. Repairs to real property nontaxable.</t>
  </si>
  <si>
    <t>*  W.S. 39-15-103(a)(i)(A) imposes sales tax on all sales of tangible personal property. W.S. 39-15-105(a)(viii)(J) exempts repair materials for qualifying aircraft. W.S. 39-15-105(a)(viii)(O) exempt repair materials for qualifying manufacturing machinery. See WY Dept of Rev Rules, Chap 2, Sec 13(dd) regarding repairs, alterations and improvements. See also WY Dept of Rev Rules, Chap 2, Sec 10(c).</t>
  </si>
  <si>
    <t>*  Repair to specific property (including motor vehicles) only taxable. Includes aircraft, farm machinery and farm implements, motors of all kinds, tires, batteries, boats, electrical appliances, and electrical devices, furniture, rugs, flooring, upholstery, household appliances, television and radio, jewelry, watches,  clocks, engineering instruments, medical instruments and surgical instruments, machinery of all kinds, bicycles, office machines, office equipment, shoes, tin and sheet metal, mechanical tools and shop equipment.</t>
  </si>
  <si>
    <t>*  Repair labor not taxable if separately stated.</t>
  </si>
  <si>
    <t>* Repair labor is not subject to tax.  However, if a part is fabricated as part of a repair, the labor for fabricating the part is subject to tax.</t>
  </si>
  <si>
    <t>*  Exempt if labor separately stated on bill; taxable if billed as total charge and not broken out as labor.</t>
  </si>
  <si>
    <t>*  The total charge for parts and labor for the repair of tangible personal property is subject to sales tax if any parts are added incorporated into the repaired item.</t>
  </si>
  <si>
    <t>*  Labor exempt if separately stated.</t>
  </si>
  <si>
    <t>*  Separately stated repair labor is not taxable.  If labor is not separately stated, tax applies to the total charge.</t>
  </si>
  <si>
    <t>*  Taxable if labor charges are not separately stated.</t>
  </si>
  <si>
    <t>*  Motor vehicle, boat, roof, shingle and glass repair, electronic and electrical, farm implement, fur, household appliance, jewelry and watch, machine, motor, office and business machine, etc.</t>
  </si>
  <si>
    <t>*  Repair and installation labor is exempt only if separately stated from taxable TPP.</t>
  </si>
  <si>
    <r>
      <t xml:space="preserve">*  Exempt if separately stated, except repair of telecommunications equipment </t>
    </r>
    <r>
      <rPr>
        <sz val="14"/>
        <color rgb="FFFF0000"/>
        <rFont val="Calibri"/>
        <family val="2"/>
        <scheme val="minor"/>
      </rPr>
      <t>(which is subject to Service Provider Tax).</t>
    </r>
  </si>
  <si>
    <t>*  Labor exempt if billed separately.</t>
  </si>
  <si>
    <t>* Repair labor is exempt if separately stated on invoice.</t>
  </si>
  <si>
    <t>*  Repair labor exempt if separately stated.</t>
  </si>
  <si>
    <t>*  Material only subject to 5% use tax.</t>
  </si>
  <si>
    <t>*  If equipment being repaired or installed is not otherwise exempt, then the labor to effect or install is taxable.</t>
  </si>
  <si>
    <t>*  Labor is exempt if separately stated from the charge made for materials.</t>
  </si>
  <si>
    <t xml:space="preserve">* If tangible personal property is sold, then repair labor is only exempt if separately stated from charges for tangible personal property on the invoice.  </t>
  </si>
  <si>
    <t xml:space="preserve">* Repair services on real property are not taxable except as to tangible personal property used. </t>
  </si>
  <si>
    <t>*  Repair to tangible personal property exempt if underlying property is exempt. Repairs to real property nontaxable.</t>
  </si>
  <si>
    <t>*  W.S. 39-15-103(a)(i)(J) imposes tax on services that repair, alter or improve  tangible personal property but does not impose sales tax on services that repair, alter, improve or construct real property. See WY Dept of Rev Rules, Chap 2, Sec 13(dd) regarding repairs, alterations and improvements. See WY Dept of Rev Rules, Chap 2, Sec 10(c) for labor to real property.</t>
  </si>
  <si>
    <t>*  Parts and labor used in the repair of commercial jet aircraft having a certified maximum take-off weight of more than 12,500 lbs are exempt.</t>
  </si>
  <si>
    <t>*  Exempt if labor charges are for the repair and maintenance of an aircraft of more than 2,000  lbs. maximum certified takeoff weight and rotary wing aircraft of more than 10,000 lbs. certified takeoff weight.</t>
  </si>
  <si>
    <t>*  Labor must be separately stated.  Major component parts exempt when engaged as common carriers.</t>
  </si>
  <si>
    <t>*  Certain aircraft repair services are exempt under section 237-24.9, HRS.</t>
  </si>
  <si>
    <t>*  Exempt if for resale or to air carrier.</t>
  </si>
  <si>
    <t>*Receipts from maintaining, refurbishing, remodeling or otherwise modifying a commercial or military carrier weighing more then 10,000 pounds GLW may be deducted.</t>
  </si>
  <si>
    <t>This is now exempt 5739.02(B)(49) aircraft has to be more than 6k pounds</t>
  </si>
  <si>
    <t>* See Remarks for line item #166 and #168 above.</t>
  </si>
  <si>
    <t>* Parts and labor are exempt for commercial interstate or international air carrier.</t>
  </si>
  <si>
    <t>*  Labor is exempt if aircraft is operated by common carriers in interstate or foreign commerce.</t>
  </si>
  <si>
    <r>
      <t xml:space="preserve">*  Sales of tangible property and services for direct use in the business of transportation are exempt. </t>
    </r>
    <r>
      <rPr>
        <b/>
        <sz val="14"/>
        <color rgb="FF00B050"/>
        <rFont val="Calibri"/>
        <family val="2"/>
        <scheme val="minor"/>
      </rPr>
      <t xml:space="preserve">W.Va. Code 11-15-9(b)(2).  </t>
    </r>
    <r>
      <rPr>
        <sz val="14"/>
        <color theme="3"/>
        <rFont val="Calibri"/>
        <family val="2"/>
        <scheme val="minor"/>
      </rPr>
      <t xml:space="preserve"> </t>
    </r>
    <r>
      <rPr>
        <b/>
        <u/>
        <sz val="14"/>
        <color theme="3"/>
        <rFont val="Calibri"/>
        <family val="2"/>
        <scheme val="minor"/>
      </rPr>
      <t>Sales of aircraft repair when the services are to an aircraft operated by a certified or licensed carrier of persons or property, or by a governmnetal entity, or to an engine or other component part of an aircraft operated by a certifiecated or licensed carrier or persons or property, or by a governmental entity, as part of the repair service in the repair of aircraft, aircraft engines or aircraft component parts for a certificated or licensed carrier of persons or property or for a governmental entity are exempt.</t>
    </r>
    <r>
      <rPr>
        <b/>
        <u/>
        <sz val="14"/>
        <color theme="4"/>
        <rFont val="Calibri"/>
        <family val="2"/>
        <scheme val="minor"/>
      </rPr>
      <t xml:space="preserve">  </t>
    </r>
    <r>
      <rPr>
        <b/>
        <u/>
        <sz val="14"/>
        <color rgb="FF00B050"/>
        <rFont val="Calibri"/>
        <family val="2"/>
        <scheme val="minor"/>
      </rPr>
      <t>W. Va. Code 11-15-9(a)(33); 110CSR15-9.4.7.</t>
    </r>
  </si>
  <si>
    <t>*  Exemption for services to and parts  (but not supplies) for an aircraft, effective July 1, 2014.</t>
  </si>
  <si>
    <t>*  W.S. 39-15-103(a)(i)(J) imposes tax on services that repair, alter or improve  tangible personal property. Exempt if performed at an FAA certified repair facility under W.S. 39-15-105(a)(viii)(J) or if the aircraft is operated by a commercial operator per W.S. 39-15-105(a)(viii)(P).</t>
  </si>
  <si>
    <t>*  Parts and labor used in the repair and construction of vessels, barges and towboats of at least fifty ton load displacement are exempt.</t>
  </si>
  <si>
    <t>*  Taxable in the ratio that miles traveled in Florida in the previous year bear to total miles traveled everywhere.</t>
  </si>
  <si>
    <t>*  Labor must be separately stated.  Major component parts exempt when repairing vehicles, planes; boats engaged as common carriers.</t>
  </si>
  <si>
    <t>*  Provided the vessels are federally owned or engaged in interstate or international trade.</t>
  </si>
  <si>
    <t>* Exempt if the vessel is licensed, the service is used to repair or restore a defect in the vessel, the vessel is engaged in interstate commerce and will continue in interstate commerce once the service is completed, and the vessel is in navigable water that borders Iowa.</t>
  </si>
  <si>
    <t>*  Repair parts exempt for interstate common carriers only.</t>
  </si>
  <si>
    <t xml:space="preserve">*  Materials and labor exempt when sold to vessels of 500 tons or more when used exclusively in interstate commerce. </t>
  </si>
  <si>
    <t>* Repair labor and materials exempt from tax if a qualified common or contract carrier.</t>
  </si>
  <si>
    <t>* Parts and labor exempt if boat is in excess of 50 tons displacement.</t>
  </si>
  <si>
    <t>* Repairs to noncommercial vessels are taxable.</t>
  </si>
  <si>
    <t xml:space="preserve"> * Sales of tangible property and services for direct use in the business of transportation are exempt. W.Va. Code 11-15-9(b)(2). Repairing property directly used in transportation constitutes direct use.  110CSR15-2.27.1.11</t>
  </si>
  <si>
    <t>*  Exempt if in excess of 50 ton burden.</t>
  </si>
  <si>
    <t>*  W.S. 39-15-103(a)(i)(J) imposes tax on services that repair, alter or improve  tangible personal property. See WY Dept of Rev Rules, Chap 2, Sec 13(dd) regarding repairs, alterations and improvements</t>
  </si>
  <si>
    <t>*  Labor must be separatley stated from tangible personal property.</t>
  </si>
  <si>
    <t>*  Separately stated labor charges are not taxable.</t>
  </si>
  <si>
    <t xml:space="preserve">* Repair labor and materials exempt from tax if a qualified common or contract carrier. </t>
  </si>
  <si>
    <t>*  Unless for common carrier. Pennsylvania exempts fuel, repairs, supplies for vessels over 50 tons only.</t>
  </si>
  <si>
    <t>*  Sales of tangible property and services for direct use in the business of transportation are exempt. W.Va. Code 11-15-9(b)(2). Repairing property directly used in transportation constitutes direct use.  110CSR15-2.27.1.11</t>
  </si>
  <si>
    <t>*  Tangible personal property exempt for interstate common carriers only, services are taxable.</t>
  </si>
  <si>
    <t>*  Pennsylvania exempts fuel, repairs, supplies for vessels over 50 tons only.</t>
  </si>
  <si>
    <t>*  0.471% B&amp;O tax paid by the firm.</t>
  </si>
  <si>
    <t>*   Sales of tangible property and services for direct use in the business of transportation are exempt. W.Va. Code 11-15-9(b)(2).   "Transportation" includes the process of conveying, as a commercial enterprise, goods from one place or geographical location to another geographical location.  W. Va. Code 11-15-2((b)(24).  Repairing property directly used in transportation constitutes direct use.  110CSR15-2.27.1.11</t>
  </si>
  <si>
    <t>*  Not taxable on railroad cars and equipment brought into the state solely and exclusively for repairs. Not taxable on railroad parts, railroad cars, and equipment owned by a railroad company or carrier.</t>
  </si>
  <si>
    <t>*  The installation of railroad ties is taxable under DC reg. 473.2 when performed under a landscaping contract.  Certain sales of repair or replacement parts to a common carrier or sleeping car company are not taxable when made in connection with furnishing terminal services under a written agreement made before January 1, 1963.</t>
  </si>
  <si>
    <t>*  Must be railroad rolling stock for ultimate use in interstate commerce.</t>
  </si>
  <si>
    <t>*  Exempt if railcars are owned by public utility railroad.  Exemption broadened by change in statute 11/96.</t>
  </si>
  <si>
    <t>*  Pennsylvania has direct use public utility exemption, and for movement of personalty.</t>
  </si>
  <si>
    <t>* See SC Regulation 117-311.</t>
  </si>
  <si>
    <t>*  Labor and materials exempt when used directly in the delivery of common carrier services.</t>
  </si>
  <si>
    <t>*  Exempt if used in interstate commerce.</t>
  </si>
  <si>
    <t xml:space="preserve"> *  Sales of tangible property and services for direct use in the business of transportation are exempt. W.Va. Code 11-15-9(b)(2). Repairing property directly used in transportation constitutes direct use.  110CSR15-2.27.1.11</t>
  </si>
  <si>
    <t>*  W.S. 39-15-105(a)(viii)(Q) exempts services performed for the repair, assembly, alteration or improvement of railroad rolling stock.</t>
  </si>
  <si>
    <t>* See Remarks for line item #215 above. See SC Regulation 117-306.2</t>
  </si>
  <si>
    <t>*  Exempt if vehicle is used exclusively as common or contract carrier.</t>
  </si>
  <si>
    <t>*  W.S. 39-15-103(a)(i)(J) imposes tax on services that repair, alter or improve  tangible personal property. See WY Dept of Rev Rules, Chap 2, Sec 13(dd) regarding repairs, alterations and improvements. See WY Dept of Rev Rules, Chap 2, Sec 13(m) regarding garages and service stations.</t>
  </si>
  <si>
    <r>
      <t xml:space="preserve">*  Repair of telecommunications equipment is taxable </t>
    </r>
    <r>
      <rPr>
        <sz val="14"/>
        <color rgb="FFFF0000"/>
        <rFont val="Calibri"/>
        <family val="2"/>
        <scheme val="minor"/>
      </rPr>
      <t>under Service Provider Tax.</t>
    </r>
  </si>
  <si>
    <t>* See Remarks for line item #215 above. See SC Regulation 117-306.</t>
  </si>
  <si>
    <t>*  W.S. 39-15-103(a)(i)(J) imposes tax on services that repair, alter or improve  tangible personal property. See WY Dept of Rev Rules, Chap 2, Sec 13(dd) regarding repairs, alterations and improvements.</t>
  </si>
  <si>
    <t>*  Charges for repair, remodeling or construction of real property are not taxable.  Such services are taxable at 6% if TPP is included in the transaction, depending on the form of the transaxction.  (See Rule 12A-1.051, F.A.C.)</t>
  </si>
  <si>
    <t>*  Considered to be contracting.</t>
  </si>
  <si>
    <t>*  Labor charges for remodeling exempt. Repair labor is taxable.</t>
  </si>
  <si>
    <t xml:space="preserve">* Taxable both state and local sales tax if commercial remodel. Residential romodel is exempt. </t>
  </si>
  <si>
    <t>*  If it exceeds $10,000 it is taxable at 3.5% contractors tax.  If it is less than $10,000, then only services taxable under section 27-65-23 are taxable at 7%.</t>
  </si>
  <si>
    <t>*See G.S. 105-164.4H - Real Property Contracts</t>
  </si>
  <si>
    <t>*  Subject to contractor's excise tax.</t>
  </si>
  <si>
    <t>* Labor to repair or remodel residential property is exempt.</t>
  </si>
  <si>
    <t>*  Exempt if service constitutes a capital improvement.</t>
  </si>
  <si>
    <t>*  Exempt unless on specific list of items which are deemed to retain character as personal property and are therefore taxable.</t>
  </si>
  <si>
    <t>*  Wyoming considers contractors to be the end consumers of their materials and supplies and therefore requires contractors to pay tax at the time or purchase or accrue and remit tax on them when removed from an untaxed inventory per W.S. 39-15-303(b)(i) and W.S. 39-16-303(b)(i). Wyoming does not impose sales tax on the sales price paid for services (labor) that repair, alter, improve or construct real property outside of certain oil or gas events enumerated through W.S. 39-15-103(a)(i)(K). See WY Dept of Rev Rules, Chap 2, Sec 10(c).</t>
  </si>
  <si>
    <t>*  Extra charge above warranty price is taxable.</t>
  </si>
  <si>
    <t>*  Gross receipts received by an in-state service provider from an out-of-state warrantor for work performed in-state may be taxable under the retail or prime contracting classification, depending on the type of property being repaired.</t>
  </si>
  <si>
    <t xml:space="preserve">*  Sales tax applies to warranty and maintenance contracts at the time of sale, whether or not repairs are actually made.  </t>
  </si>
  <si>
    <t>* Exempt If sales tax was paid on warranty.</t>
  </si>
  <si>
    <t>*  Exempt under factory new product warranty.</t>
  </si>
  <si>
    <t>*  Only applies to repairs delivered under original manufacturer's warranty.  Repairs delivered under an extended warranty may be taxable.</t>
  </si>
  <si>
    <t>* Sales of service and maintenance agreements are taxable.</t>
  </si>
  <si>
    <t>* A warranty is taxed up-front as an agreement to perform taxable services.</t>
  </si>
  <si>
    <t>*  Gross receipts taxed; labor and material delivered under warranty do not increase receipts unless reimbursed by person other than the manufacturer, in which case taxable.</t>
  </si>
  <si>
    <t xml:space="preserve">*See G.S. 105-164.13(62a) regarding the exemptions for a "manufacture's warranty" and a "dealer's warranty." </t>
  </si>
  <si>
    <t>*  Exempt if the warranty is provided as part of the original consideration paid for the tangible personal property.</t>
  </si>
  <si>
    <t>*  Exempt if no charges are made to customer at time of repair; deductible costs are taxable.</t>
  </si>
  <si>
    <t>* Extended warranties are taxed at the time of sale and no charge is made when covered repairs are made. Manufacturer's warranty repairs are exempt.</t>
  </si>
  <si>
    <t>*  A repair shop would not have to pay Sales Tax on any labor performed in repairing a vehicle pursuant to the service warranty contract because employees do not charge Sales Tax to their employers for personal services rendered.  W. Va. Code 11-15-2(b)(12); 110CSR15-8.  * If the shop purchases labor services from a non-employee, the shop can exercise the resale exemption because the shop is purchasing the labor services for the purpose of reselling those services to the Warrantor.  110CSR15-33.4.5. *  If property owner pays any portion of repair costs (i.e., deductible) the amount charged is taxable, unless an exemption certificate or direct pay permit is presented.  110CSR15-63.4.</t>
  </si>
  <si>
    <t>*  Warranty for taxable tangible personal property is taxable, the repair is taxable only if charged to customer (deductible).</t>
  </si>
  <si>
    <t xml:space="preserve">*  Services rendered under extended warranty are taxable. Services rendered under standard warranty are not taxable. See WY Dept of Rev Rules, Chap 2, Sec 13(nn). See also Warranty Bulletin. </t>
  </si>
  <si>
    <t>*  Materials taxed at 4% to service providers.</t>
  </si>
  <si>
    <t>* Taxable if service contracts provide for the future performance of or payment for services that are subject to sales tax.</t>
  </si>
  <si>
    <t>*  Generally exempt if optional and separately stated.</t>
  </si>
  <si>
    <t>*Taxable if mandatory.  An optional service contract is not subject to tax.</t>
  </si>
  <si>
    <t>*  Taxable unless separately stated and optional</t>
  </si>
  <si>
    <t>*  Taxable if mandatory; exempt if elected.</t>
  </si>
  <si>
    <t>*  Optional maintenance contracts are subject to sales tax, but the consumables provided are not; optional warranty contracts are not subject to sales tax, but the consumables provided are.</t>
  </si>
  <si>
    <t>*Unless part of gross receipts as the condition of the sale of TPP.</t>
  </si>
  <si>
    <t>*  Contracts structured as insurance policies are not subject to sales tax.</t>
  </si>
  <si>
    <r>
      <t xml:space="preserve">*  Exempt if optional and separately stated </t>
    </r>
    <r>
      <rPr>
        <sz val="14"/>
        <color rgb="FFFF0000"/>
        <rFont val="Calibri"/>
        <family val="2"/>
        <scheme val="minor"/>
      </rPr>
      <t>(except for extended service contracts for automobiles &amp; trucks, which are subject to 5/5% sales tax)</t>
    </r>
  </si>
  <si>
    <t>*  Part of taxable price if required as a condition of sale or lease.</t>
  </si>
  <si>
    <t>*  Exempt if separately stated and an option to the customer.</t>
  </si>
  <si>
    <t>* Exempt provided charge is separately stated from price of the taxable item. Maintenance contracts that include the replacement of consumable parts at scheduled intervals (such as those sold with commercial printer/copiers) would be taxable as a bundled transaction.</t>
  </si>
  <si>
    <t>* Only exempt if service contract is optional and is seperatly stated from the price of the tangible personal property.</t>
  </si>
  <si>
    <t>* Plus local taxes</t>
  </si>
  <si>
    <t>*Some exemptions apply in accordance with G.S. 105-164.4I</t>
  </si>
  <si>
    <t>*  Parts &amp; materials subject to use tax.</t>
  </si>
  <si>
    <t xml:space="preserve">* Exempt only if separately stated and optional to the purchaser. </t>
  </si>
  <si>
    <t>* Certain motor vehicle service contract are exempt. Certain computer software service contract are not taxable. See SC Revenue Ruling #11-1, SC Revenue Ruling #11-2, SC Revenue Ruling #93-6, and SC Revenue Ruling #03-5.</t>
  </si>
  <si>
    <t>*  Sale of warranty agreement is taxable.</t>
  </si>
  <si>
    <r>
      <t xml:space="preserve">*  Labor only contracts are exempt.  </t>
    </r>
    <r>
      <rPr>
        <sz val="14"/>
        <color rgb="FFFF0000"/>
        <rFont val="Calibri"/>
        <family val="2"/>
        <scheme val="minor"/>
      </rPr>
      <t>Parts only contracts are taxable at the rate of 5.3%. One-half the charge for parts and labor contracts are taxable at 5.3%.</t>
    </r>
  </si>
  <si>
    <t>*  Taxable if underlying property is tangible personal property that is taxable.  If the underlying property is permanently affixed to real property, the contract is taxable if the buyer's purchase of the property was subject to tax (e.g., purchase of tangible personal property that was subsequently affixed to real property).</t>
  </si>
  <si>
    <t>*  Sale of extended warranty not taxable. Sale of standard warranty taxable. See WY Dept of Rev Rules, Chap 2, Sec 13(nn). See also Warranty Bulletin.</t>
  </si>
  <si>
    <t>*  Exempt if separately stated except for the specific property taxable under A.C. A 26-52-301. See list at 168</t>
  </si>
  <si>
    <t>*  May be taxable under the prime contracting classification if the installation constitutes an addition to real property.</t>
  </si>
  <si>
    <t>*  If the installation charge is made in connection with the sale of a new and complete item the installation charge shall not be taxable if separately stated.</t>
  </si>
  <si>
    <t>*  Installer responsible for tax on tangible personal property.</t>
  </si>
  <si>
    <t>*  Separately stated installation labor is not taxable.  If labor is not separately stated, tax applies to the total charge.</t>
  </si>
  <si>
    <t>*  Exempt provided the labor charges are separately stated and performed subsequent to the transfer of the property.</t>
  </si>
  <si>
    <r>
      <t>*  Electrical and electronic installation is taxable</t>
    </r>
    <r>
      <rPr>
        <sz val="14"/>
        <color rgb="FFFF0000"/>
        <rFont val="Calibri"/>
        <family val="2"/>
        <scheme val="minor"/>
      </rPr>
      <t>. Installation may also involve other taxable enumerated services. Installation is exempt if</t>
    </r>
    <r>
      <rPr>
        <sz val="14"/>
        <rFont val="Calibri"/>
        <family val="2"/>
        <scheme val="minor"/>
      </rPr>
      <t xml:space="preserve"> performed on or in connection with the new construction, reconstruction, alteration, expansion or in connection with industrial machinery installation.</t>
    </r>
  </si>
  <si>
    <t>*  Installation of parts for the repair of tangible personal property are considered taxable repairs.</t>
  </si>
  <si>
    <r>
      <t xml:space="preserve">*  Installation of telecommunications equipment is taxable </t>
    </r>
    <r>
      <rPr>
        <sz val="14"/>
        <color rgb="FFFF0000"/>
        <rFont val="Calibri"/>
        <family val="2"/>
        <scheme val="minor"/>
      </rPr>
      <t>under Service Provider Tax.</t>
    </r>
  </si>
  <si>
    <t>*  Only if separately stated and not fabrication.</t>
  </si>
  <si>
    <t>* Taxable if incurred prior to the transfer of ownership.  See MCL 205.51(1)(d)(v).</t>
  </si>
  <si>
    <t xml:space="preserve">* If the item being sold is taxable, charges by the seller to install it are also taxable. </t>
  </si>
  <si>
    <t xml:space="preserve">*  Taxable at same rate as sale of tangible personal property. </t>
  </si>
  <si>
    <t>*  Installation labor exempt if separately stated.</t>
  </si>
  <si>
    <t>* Taxable except when results in an exempt capital improvement.</t>
  </si>
  <si>
    <t>*Some exceptions apply relative to real property contracts taxed in accordance with G.S. 105-164.4H.</t>
  </si>
  <si>
    <t>* Excludes assembly or fabrication of good being sold.</t>
  </si>
  <si>
    <t>* Installation charges exempt if separately stated. See SC Regulation 117-313.3</t>
  </si>
  <si>
    <t>*  Excise taxable at 2% if realty improvement.</t>
  </si>
  <si>
    <t>* If remains tangible personal property upon installation the labor charges are taxable.  If becomes real property upon installation, then labor exempt.</t>
  </si>
  <si>
    <t>* Installation charges connected to the sale of tangible personal property are taxable.</t>
  </si>
  <si>
    <r>
      <t xml:space="preserve">* </t>
    </r>
    <r>
      <rPr>
        <sz val="14"/>
        <color rgb="FFFF0000"/>
        <rFont val="Calibri"/>
        <family val="2"/>
        <scheme val="minor"/>
      </rPr>
      <t xml:space="preserve"> Taxable if part of repair of tangible personal property</t>
    </r>
    <r>
      <rPr>
        <sz val="14"/>
        <rFont val="Calibri"/>
        <family val="2"/>
        <scheme val="minor"/>
      </rPr>
      <t xml:space="preserve">, exempt if charge is to install personal property into real property </t>
    </r>
    <r>
      <rPr>
        <sz val="14"/>
        <color rgb="FFFF0000"/>
        <rFont val="Calibri"/>
        <family val="2"/>
        <scheme val="minor"/>
      </rPr>
      <t>or original installation to other tangible personal property</t>
    </r>
    <r>
      <rPr>
        <sz val="14"/>
        <rFont val="Calibri"/>
        <family val="2"/>
        <scheme val="minor"/>
      </rPr>
      <t>.</t>
    </r>
  </si>
  <si>
    <t>*  Installation services exempt if separately stated.</t>
  </si>
  <si>
    <t>*  Installation of tangible personal property taxable.  Installation of real property nontaxable.</t>
  </si>
  <si>
    <t xml:space="preserve">*  W.S. 39-15-103(a)(i)(J) imposes tax on services that repair, alter or improve  tangible personal property but does not impose sales tax on services that repair, alter, improve or construct real property. See WY Dept of Rev Rules, Chap 2, Sec 13(p) regarding installation of tangible personal property. See WY Dept of Rev Rules, Chap 2, Sec 10(c). </t>
  </si>
  <si>
    <t>*  Except services taxable under A.C.A. 26-52-301.  See list at 168</t>
  </si>
  <si>
    <t>*  Taxable if any parts or materials are furnished by installer.</t>
  </si>
  <si>
    <t>*  Charges considered fabrication of tangible personal property are subject to sales tax.</t>
  </si>
  <si>
    <t>*  If not fabrication.</t>
  </si>
  <si>
    <t>* Installation charges by a third party are taxable if the charges would have been taxable if provided by the seller of the taxable item.</t>
  </si>
  <si>
    <t>*  Taxable if a taxable service is involved; exempt if not.</t>
  </si>
  <si>
    <t>* Taxable if installation involves assembly, repair, remodeling, or restoration of tangible personal property or nonresidential real property.</t>
  </si>
  <si>
    <t>*  If tangible personal property.</t>
  </si>
  <si>
    <t>*  Not certain, without better explanation of service.</t>
  </si>
  <si>
    <t xml:space="preserve">* Depends on what is meant by "processing."  If the purpose of the labor is to fabricate a new product, the labor is taxable.  If the purpose is to restore property to its original state, the labor is for repair and is not taxable. </t>
  </si>
  <si>
    <t>* Unclear what this transaction entails</t>
  </si>
  <si>
    <t>*  Fabrication labor is subject to the tax.</t>
  </si>
  <si>
    <t>*  Processing labor taxable.</t>
  </si>
  <si>
    <t>*  Unless a taxable enumerated service.</t>
  </si>
  <si>
    <r>
      <t xml:space="preserve">*  Taxable fabrication service </t>
    </r>
    <r>
      <rPr>
        <sz val="14"/>
        <color rgb="FFFF0000"/>
        <rFont val="Calibri"/>
        <family val="2"/>
        <scheme val="minor"/>
      </rPr>
      <t>(under Service Provider Tax).</t>
    </r>
  </si>
  <si>
    <t>*  Fabrication of customer's property is taxable.</t>
  </si>
  <si>
    <t>* If fabrication labor is involved, the sale is taxable.</t>
  </si>
  <si>
    <t>*  Custom creosoting or treating, custom meat processing, custom planning and custom sawing taxed at 7%.  Taxable custom processing includes laundering, cleaning and pressing.  All other custom processing services are exempt.</t>
  </si>
  <si>
    <t>* Considered fabrication.</t>
  </si>
  <si>
    <t>* Unless performed on real property</t>
  </si>
  <si>
    <t>*  Taxable if constitutes repair.</t>
  </si>
  <si>
    <t>*  Tax applies to charges for fabrication of tangible personal property.</t>
  </si>
  <si>
    <t xml:space="preserve">*  W.S. 39-15-103(a)(i)(J) imposes tax on services that repair, alter or improve  tangible personal property. See WY Dept of Rev Rules, Chap 2, Sec 13(v) regarding meat cutting.
</t>
  </si>
  <si>
    <t>*  Packing material sold for use in agricultural, livestock, or dairy production is exempt. Packing material sold to retailers or manufacturers fo the purpose of packaging or facilitating the transportation of tangible personal property sold at retailis also exempt.</t>
  </si>
  <si>
    <t>*  Qualifies under exemption of food for home consumption.</t>
  </si>
  <si>
    <t>* Considered food under USDA guidelines.</t>
  </si>
  <si>
    <t>*  Unless for sale</t>
  </si>
  <si>
    <t>* Fabrication of animal meat, grains, vegetables, or other foodstuffs is exempt when the purchaser (i) supplies the foodstuffs and they are consumed by the purchaser or his family, (ii) is a nonprofit organization, or (iii) donates the foodstuffs to a nonprofit organization.</t>
  </si>
  <si>
    <t>* Taxidermist is consumer of materials used (i.e., tax applies on sale to taxidermist) unless a separate charge is made for materials.</t>
  </si>
  <si>
    <t>* Finished product treated as a sale of tangible personal property</t>
  </si>
  <si>
    <t>*See SC Regulation 117-308.14</t>
  </si>
  <si>
    <t>*  W.S. 39-15-103(a)(i)(J) imposes tax on services that repair, alter or improve  tangible personal property. See Taxidermy Publication.</t>
  </si>
  <si>
    <t>*  Identifiable parts and materials only taxable.</t>
  </si>
  <si>
    <t>*  Welding of non-mechanical or passive items that will be permanently affixed to real property will be non-taxable. Flooring alteration will remain taxable.</t>
  </si>
  <si>
    <t>*  Generally exempt, such that only the sales of the parts and materials are taxable, but the labor may be taxable if it constitutes prime contracting.</t>
  </si>
  <si>
    <t xml:space="preserve">*   Fabrication labor is taxable, but not repairs.  </t>
  </si>
  <si>
    <t>*  Fabrication labor taxable, repair of existing unit exempt</t>
  </si>
  <si>
    <t>*   Could be considered manufacturing, or contracting, or a service depending on the situation.</t>
  </si>
  <si>
    <t>*  Repair exempt; fabrication taxable.</t>
  </si>
  <si>
    <t>*  Fabrication of product before sale is taxable.</t>
  </si>
  <si>
    <t>*  Fabrication taxable; repair exempt.</t>
  </si>
  <si>
    <r>
      <t xml:space="preserve">*  Fabrication service taxable </t>
    </r>
    <r>
      <rPr>
        <sz val="14"/>
        <color rgb="FFFF0000"/>
        <rFont val="Calibri"/>
        <family val="2"/>
        <scheme val="minor"/>
      </rPr>
      <t>(under Service Provider Tax)</t>
    </r>
    <r>
      <rPr>
        <sz val="14"/>
        <color indexed="8"/>
        <rFont val="Calibri"/>
        <family val="2"/>
        <scheme val="minor"/>
      </rPr>
      <t>; repair service exempt.</t>
    </r>
  </si>
  <si>
    <t>*  Fabrication of new item taxable.  Repair exempt.</t>
  </si>
  <si>
    <t>*  Exempt if service is performed on the customer's property.  Fabricating a product to a customer's specifications constitutes taxable sale of tangible property.</t>
  </si>
  <si>
    <t>* Fabrication taxable, repairs exempt.</t>
  </si>
  <si>
    <t>*  Use tax on materials.  Repair exempt; fabrication taxable.</t>
  </si>
  <si>
    <t xml:space="preserve">*Fabrication labor is part of sales price of tangible personal property.  Repair labor taxable unless exemption applies.  </t>
  </si>
  <si>
    <t>*  Service to real estate is exempt.</t>
  </si>
  <si>
    <t>* Taxable if part of cost to make tangible property. See SC Regulation 117-313</t>
  </si>
  <si>
    <t>*  Only if performed on personal property.</t>
  </si>
  <si>
    <t>*  Fabrication which does not involve repair is taxable.</t>
  </si>
  <si>
    <t>*  W.S. 39-15-103(a)(i)(J) imposes tax on services that repair, alter or improve  tangible personal property. See WY Dept of Rev Rules, Chap 2, Sec 13(s) regarding machine shops and welding services.</t>
  </si>
  <si>
    <t>*  Mobile Communication Services Tax at 6%; tax basis -- recurring access charges and local air time only.</t>
  </si>
  <si>
    <t>*  alarm monitoring, body piercing, electrolysis, pet kennel services, industrial laundry services, locksmith services, pager services, cleaning parking lots &amp; gutters, &amp; tattooing, non-residential lawn care, landscaping, collection and disposal of solid waste, boat storage and docking, cleaning of structures</t>
  </si>
  <si>
    <t>*  Additional transaction privilege tax classifications not discussed above include the publication (business of publishing periodicals/publications in this state), pipeline (operating pipelines for intrastate transport of oil, natural, or artificial gas), private car line (intrastate operation of railcars), restaurant, and owner builder sales (selling real property as improved on or before 24 months after substantial completion of the improvement) classifications.  The tax rate for each of these classifications is 5.6%.</t>
  </si>
  <si>
    <t>*  Charges for services which are required as a condition of a sale of TPP are generally taxable.  Otherwise charges for services  are not taxable.</t>
  </si>
  <si>
    <t>*  Restaurant meals.</t>
  </si>
  <si>
    <t>*  Leasing commercial property (office buildings); $100,000 per month excluded.</t>
  </si>
  <si>
    <t>*  Minor adjustments under Real Property Maintenance are taxable.</t>
  </si>
  <si>
    <t>*  Service warranties for tangible personal property, regardless of whether parts are provided, are taxable.</t>
  </si>
  <si>
    <t>*  General Excise Tax is applicable to any service business or calling.</t>
  </si>
  <si>
    <t>*  Services agreed to be rendered as a part of the sale of tangible personal property are taxable.</t>
  </si>
  <si>
    <t>*  Indiana imposes a tax of twenty cents ($.20) on each admission charge to enter a pari-mutuel facility, payable by the permit holder or facility operator.</t>
  </si>
  <si>
    <r>
      <t xml:space="preserve">*  Reflexology.  Sewage services to nonresidential commercial solid waste collection and disposal services of nonresidential commercial operations. </t>
    </r>
    <r>
      <rPr>
        <sz val="14"/>
        <color rgb="FFFF0000"/>
        <rFont val="Calibri"/>
        <family val="2"/>
        <scheme val="minor"/>
      </rPr>
      <t>The full list of taxable enumerated services is contained in Iowa Code section 423.2(6)(a).</t>
    </r>
  </si>
  <si>
    <t>*  Sales tax on the service of installing and applying except when in connection with the original construction of a building or facility or in remodeling a residence.  Both state and local sales tax on the service of repairing, servicing, altering or maintaining tangible property.</t>
  </si>
  <si>
    <t>*  KRS 139.200(2)(g)-distribution, transmission, or transportation services for natural gas for storage or use in this state, except for residential use or for resale.</t>
  </si>
  <si>
    <t>*  Custom calling services such as call waiting.</t>
  </si>
  <si>
    <t>*  Mattress renovating (see sec. 27-65-23)</t>
  </si>
  <si>
    <t>*  Satellite programming taxable; telephone and cable installation charges taxable.</t>
  </si>
  <si>
    <t>*  Services are not subject to sales tax.  However, tangible personal property used to provide the service may make the entire transaction taxable unless it is repair labor, installation labor, and seperately stated.</t>
  </si>
  <si>
    <r>
      <t xml:space="preserve">Services are exempt unless specifically enumerated in </t>
    </r>
    <r>
      <rPr>
        <u/>
        <sz val="14"/>
        <rFont val="Calibri"/>
        <family val="2"/>
        <scheme val="minor"/>
      </rPr>
      <t xml:space="preserve">N.J.S.A. </t>
    </r>
    <r>
      <rPr>
        <sz val="14"/>
        <rFont val="Calibri"/>
        <family val="2"/>
        <scheme val="minor"/>
      </rPr>
      <t>54:32B-3(b).</t>
    </r>
  </si>
  <si>
    <t>*  All goods and services are taxable unless specifically exempt or deductible.</t>
  </si>
  <si>
    <t>*  Animal cleaning.</t>
  </si>
  <si>
    <t>* Charges for certain communication services (see SC Revenue Ruling #06-8); Charges for laundering</t>
  </si>
  <si>
    <t>*  All goods and services are taxable unless specifically exempt.</t>
  </si>
  <si>
    <t>*   Enriching of uranium materials, compounds or products.</t>
  </si>
  <si>
    <r>
      <t xml:space="preserve">* All services listed in Tex. Tax Code Sec. 151.0101 are taxable. </t>
    </r>
    <r>
      <rPr>
        <strike/>
        <sz val="14"/>
        <color rgb="FFFF0000"/>
        <rFont val="Calibri"/>
        <family val="2"/>
        <scheme val="minor"/>
      </rPr>
      <t>Section 151.0101(a)(17), Texas Tax Code, includes in taxable services the sale by a transmission and distribution utility, as defined in Tex. Util. Code §31.002, of transmission or delivery of service directly to an electricity end-use customer whose consumption of electricity is subject to tax under Tex. Tax Code ch. 151.</t>
    </r>
  </si>
  <si>
    <t>*  Most services in connection with the sale, rental, repair, etc. of tangible personal property (TPP).</t>
  </si>
  <si>
    <t>*  Meals are subject to the Retail Sales and Use Tax; Watercraft leases and charters are subject to the Watercraft Sales and Use Tax (2%).</t>
  </si>
  <si>
    <t>*  Certain participatory recreational activities (e.g., golf green fees)</t>
  </si>
  <si>
    <t xml:space="preserve">*  Photographic services, including taking photographs and video taping (sec. 77.52(2)(a)7., Wis. Stats.).  Ancillary services (sec. 77.52(2)(a)5.c., Wis. Stats.).  Telecommunications message services (sec. 77.52(2)(a)5m., Wis. Stats.). </t>
  </si>
  <si>
    <t>Communications services are subject to communications services tax - See Chapter 202, F.S.</t>
  </si>
  <si>
    <r>
      <t xml:space="preserve">TAXATION OF CLOUD COMPUTER SERVICES     </t>
    </r>
    <r>
      <rPr>
        <b/>
        <sz val="14"/>
        <color indexed="10"/>
        <rFont val="Calibri"/>
        <family val="2"/>
      </rPr>
      <t>NEW</t>
    </r>
  </si>
  <si>
    <t>* Exempt as long as they were used through remote access unless there is an option to download the software to a personal or business device located in Alabama.</t>
  </si>
  <si>
    <t>Determination requires review of specific facts of each case.</t>
  </si>
  <si>
    <t>* Depends on the facts and circumstances of each transaction, particularly with regards to the amount of control or possession the purchaser is granted in the software, the object of the transaction, and the ownership rights, if any, the purchaser has in the software.</t>
  </si>
  <si>
    <t>*Exempt provided that it is not an information service.</t>
  </si>
  <si>
    <t>*  Automatic Data Processing when used in business</t>
  </si>
  <si>
    <t>*Taxable as a charge for the ways or means for the transmission of the voice or messages (communications) if charge is to access a website or database to use the software. See SC Code Section 12-36-910 and SC Code Section 12-36-1310, SC Regulation 117-329.4, SC Revenue Ruling #06-8 and SC Private Letter Ruling #14-5.</t>
  </si>
  <si>
    <t>* Taxable as data processing. 20% of the charge for a data proccessing service is exempt.</t>
  </si>
  <si>
    <t>* Use of software in Utah is taxable</t>
  </si>
  <si>
    <t>* Software delivered electronically or downloaded from the cloud does not constitute the sale of tangible personal property and generally not subject to the sales tax.  If any tape, disc, or other tangible personal property is subsequently provided to the customer before or after the electronic download of the software, the software would be taxable.</t>
  </si>
  <si>
    <t>* Exempt as data processing services exemption if access allows the processing, examination or acquisition of data. W. Va. Code 11-15-9(a)(21).</t>
  </si>
  <si>
    <t>*  Such services are not subject to Wisconsin sales or use tax when (1) the persons or the persons' employees who have access to the prewritten computer software are not located on the premises where the equipment/software is located and do not operate the equipment or control its operation, (2) prewritten computer software that is downloaded or physically transferred to the customer or the customer's computers is incidental to the data processing services (that is, used solely to allow access to the service provider's hardware and software), and (3) the service provider is not providing a taxable service (for example, a telecommunications message service) in the transaction.</t>
  </si>
  <si>
    <r>
      <t xml:space="preserve">* Note: Exempt where there is no delivery of or control over the code that enables the software to operate.  See </t>
    </r>
    <r>
      <rPr>
        <i/>
        <sz val="14"/>
        <color theme="1"/>
        <rFont val="Calibri"/>
        <family val="2"/>
        <scheme val="minor"/>
      </rPr>
      <t xml:space="preserve">Auto Owners Insurance Company v Department of Treasury, </t>
    </r>
    <r>
      <rPr>
        <sz val="14"/>
        <color theme="1"/>
        <rFont val="Calibri"/>
        <family val="2"/>
        <scheme val="minor"/>
      </rPr>
      <t>313 Mich App 56 (2015)</t>
    </r>
    <r>
      <rPr>
        <sz val="14"/>
        <color theme="1"/>
        <rFont val="Calibri"/>
        <family val="2"/>
        <scheme val="minor"/>
      </rPr>
      <t xml:space="preserve"> and the related Notice to Taxpayers on the Department's website.</t>
    </r>
  </si>
  <si>
    <t>* Service provider subject to 5% tax on cost of canned software and hardware located in ND and used to provide service.</t>
  </si>
  <si>
    <t>See remarks for line item #189 above</t>
  </si>
  <si>
    <t>*  SaaS is not taxable, unless the service being provided is a taxable service.</t>
  </si>
  <si>
    <t>*Custom software programming are considered professional services and would not be subject to tax regardless of the manner or the medium of transfer to the customer.</t>
  </si>
  <si>
    <t>*Electronic Information Services when used in business</t>
  </si>
  <si>
    <t>*   SaaS is not taxable, unless the service being provided is a taxable service.</t>
  </si>
  <si>
    <t>*May be exempt if qualifies as custom computer software.</t>
  </si>
  <si>
    <t>* Storage/Backup provided through the cloud would not be subject to sales tax in Alabama.</t>
  </si>
  <si>
    <t>*  IaaS is referred to as "data processing services" under 47-2201(a)(1)(K)(i); subject to sales tax @ 5.75% under 47-2201. Sales by Qualified High Technology Companies within the District of intangible property or services otherwise taxable as a retail sale or sale at retail are not subject to tax.  D.C. Code Ann.  §47-2001(n)(2)(G) ; D.C. Mun. Regs. 9  §1111.1 ; D.C. Mun. Regs. 9  §1111.2 .</t>
  </si>
  <si>
    <t>*Any TPP or digital property sold, leased or used in the provision of Infrastructure is taxable.</t>
  </si>
  <si>
    <t xml:space="preserve">*Assumes does not entitle the customer to a specific server capacity located in Missouri. </t>
  </si>
  <si>
    <t xml:space="preserve">* Taxable to extent security services are provided </t>
  </si>
  <si>
    <t>*Exempt provided no tangible personal property is transferred to customer.</t>
  </si>
  <si>
    <t>*Not taxable unless deemed to be charges for the ways or means for the transmission of the voice or messages (communications). See SC Code Section 12-36-910 and SC Code Section 12-36-1310, SC Regulation 117-329.4, SC Revenue Ruling #06-8, SC Private Letter Ruling #14-5, SC Private Letter Ruling #14-2 and SC Private Letter Ruling #14-4.</t>
  </si>
  <si>
    <t>*  Charges for the use of equipment (i.e., servers and other hardware) that the customer has control over and physical access to are taxable.</t>
  </si>
  <si>
    <t>* See note in entry # 193.</t>
  </si>
  <si>
    <t>*See remarks for line item #193 above</t>
  </si>
  <si>
    <t>* Physical computer hardware located in Alabama used for business data warehouse applications would be subject to sales tax.  Business data warehouses on which information is stored on hardware located outside of Alabama and accessed remotely would not be subject to sales tax.</t>
  </si>
  <si>
    <t>* Same as above.</t>
  </si>
  <si>
    <t>5.75/E</t>
  </si>
  <si>
    <t>If the taxpayer puts its own equipment in the warehouses, the rental of real property is exempt.  If the activity is purchasing internet access, the transaction is taxable as electronic information services.  If the taxable internet access is not separately stated, the transaction is taxable.</t>
  </si>
  <si>
    <t>Exempt, unless capacity used on computer hardware physically located in Alabama.</t>
  </si>
  <si>
    <t>*Additional information as to what the transaction is identifying is necessary for the Department to identify whether this activity is taxable or exempt.</t>
  </si>
  <si>
    <t>B/S</t>
  </si>
  <si>
    <t>*  Either seller or buyer.</t>
  </si>
  <si>
    <t>*  Property purchased for the purpose of leasing is exempt from sales tax.  (Wholesale sale)</t>
  </si>
  <si>
    <t>*  Tangible personal property purchased for rental or lease can be purchased tax exempt as sale for resale.</t>
  </si>
  <si>
    <t>*  Sales of tangible personal property to persons engaged in leasing or renting such property are not taxable if the property is to be leased or rented.</t>
  </si>
  <si>
    <t>* Generally, a lessor who is not the manufacturer of rental property must report tax on rental or lease receipts.  However, a lessor also has an option to pay tax on the purchase price of the property.  When tax is paid on the purchase price, subsequent lease receipts are not subject to tax.  This option is irrevocable option.  In contrast, a lessor who purchases mobile transportation equipment, (ships, airplanes, buses, trailer trucks, etc.)  for lease is subject to tax on its purchase price.  However, lessors of mobile transportation equipment may also irrevocably elect to report tax on the fair rental value of the property.</t>
  </si>
  <si>
    <t>*  With respect to leases of less than three years, such leases are not taxable sales and the purchase of the TPP for lease is therefore taxable. The lessor may elect to purchase the TPP tax free and subsequently charge tax on the leases. The election is binding and must be used with respect to all leased property.</t>
  </si>
  <si>
    <t>*  Purchaser must provide a valid resale certificate.</t>
  </si>
  <si>
    <t>*  The transaction is taxed on gross lease or rental charges.</t>
  </si>
  <si>
    <t>*  Considered wholesale and taxed at 0.5% when sold to a licensed capital goods leasing company.  Use Tax applicable on importer (lessor) at 0.5%.</t>
  </si>
  <si>
    <t>*  Lessor collects the tax from lessee.</t>
  </si>
  <si>
    <t xml:space="preserve">Lessors of tangible personal property pay Use Tax to their suppliers on their cost </t>
  </si>
  <si>
    <t>*  Tangible personal property bought for rental or leasing qualifies for the "resale" exemption.  (IC 6-2.5 -5-8)</t>
  </si>
  <si>
    <r>
      <t xml:space="preserve">* Property purchased for lease can </t>
    </r>
    <r>
      <rPr>
        <sz val="14"/>
        <color rgb="FFFF0000"/>
        <rFont val="Calibri"/>
        <family val="2"/>
        <scheme val="minor"/>
      </rPr>
      <t>generally</t>
    </r>
    <r>
      <rPr>
        <sz val="14"/>
        <rFont val="Calibri"/>
        <family val="2"/>
        <scheme val="minor"/>
      </rPr>
      <t xml:space="preserve"> be purchased for resale. </t>
    </r>
    <r>
      <rPr>
        <sz val="14"/>
        <color rgb="FFFF0000"/>
        <rFont val="Calibri"/>
        <family val="2"/>
        <scheme val="minor"/>
      </rPr>
      <t>However, if a dealer purchases machinery or equipment for lease or rental to a contractor for use in new construction, or if a dealer purchases certain tangible personal property for lease or rental to a food manufacturer, the dealer may owe sales or use tax on its purchase.</t>
    </r>
  </si>
  <si>
    <t>*  Can be purchased without tax for resale.</t>
  </si>
  <si>
    <t>*  Only if purchased exclusively for resale/re-lease. Dual usage will create taxability on the purchase price and lease stream. See KY Regulation 103 KAR 28:051, Section 5.</t>
  </si>
  <si>
    <t>*  As of 7/1/91.  Tax due on purchases prior to 7/1/1991.</t>
  </si>
  <si>
    <r>
      <t>*  Except furniture, audio media and audio equipment for rental pursuant to a rent-to-own arrangement; and video media and video equipment</t>
    </r>
    <r>
      <rPr>
        <sz val="14"/>
        <color rgb="FFFF0000"/>
        <rFont val="Calibri"/>
        <family val="2"/>
        <scheme val="minor"/>
      </rPr>
      <t xml:space="preserve"> (all of which is subject to Service Provider Tax).  Also automobiles, the rentals of which are subject to sales tax.</t>
    </r>
  </si>
  <si>
    <t>*  Resale exclusion applies.</t>
  </si>
  <si>
    <t>*  A lessor may elect to either pay sales/use tax at time of acquisition or collect use tax on rental or lease receipts.  See MCL 205.95(4).</t>
  </si>
  <si>
    <t>* TPP purchased for renting or leasing purposes can be acquired exempt for resale.  Sales tax applies to rental or lease payments.</t>
  </si>
  <si>
    <t>* See rule 35.IV.5.03</t>
  </si>
  <si>
    <t>*  Lessor may pay tax on purchase and lease free of tax or buy the item under resale exemption and collect tax on lease receipts.</t>
  </si>
  <si>
    <t>* Sale for resale in most cases.</t>
  </si>
  <si>
    <t>*  A lessor who purchases tangible personal property may pay tax to vendor on sales price or may provide vendor a resale certificate and pay tax on lease or rental receipts.</t>
  </si>
  <si>
    <r>
      <t xml:space="preserve">*  Property purchased for lease or rental can be purchased with a </t>
    </r>
    <r>
      <rPr>
        <sz val="14"/>
        <rFont val="Calibri"/>
        <family val="2"/>
        <scheme val="minor"/>
      </rPr>
      <t xml:space="preserve">resale </t>
    </r>
    <r>
      <rPr>
        <sz val="14"/>
        <rFont val="Calibri"/>
        <family val="2"/>
        <scheme val="minor"/>
      </rPr>
      <t>certificate.</t>
    </r>
  </si>
  <si>
    <t>*  Receipts from sale of coin-operated machines, mnfg homes, and household furniture and appliances are taxable.  Receipts from the sale of other tangibles sold for subsequent lease are deductible.</t>
  </si>
  <si>
    <t>*Property purchased for lease or rental is considered to be purchased for resale.</t>
  </si>
  <si>
    <t>* May be purchased for resale.  Rental or lease payments are taxable.</t>
  </si>
  <si>
    <t>*  May be exempt as purchase for resale.</t>
  </si>
  <si>
    <t>*  Tax is due on gross receipts from lease payments.  Lessor may purchase exempt for resale if they hold a sales tax permit.</t>
  </si>
  <si>
    <t>*  Individual counties do assess personal property tax on business property.</t>
  </si>
  <si>
    <t>*  Resale exemption would apply.  Tax would be due on rental or lease payments.</t>
  </si>
  <si>
    <t>* If the property is purchased for rental/lease, then it is determined to be a sale at wholesale and not subject to tax. The subsequent rental or lease is subject to the tax.</t>
  </si>
  <si>
    <t>*  Resale.</t>
  </si>
  <si>
    <t>* Lessor may buy property for leasing purposes on a resale certificate.</t>
  </si>
  <si>
    <r>
      <t>* Lessor may claim a resale exemption in lieu of paying tax</t>
    </r>
    <r>
      <rPr>
        <b/>
        <sz val="14"/>
        <color rgb="FFFF0000"/>
        <rFont val="Calibri"/>
        <family val="2"/>
        <scheme val="minor"/>
      </rPr>
      <t xml:space="preserve"> on the purchase of the tangible personal property.</t>
    </r>
  </si>
  <si>
    <t>* Purchase qualifies for resale exemption.</t>
  </si>
  <si>
    <r>
      <t xml:space="preserve">*  Purchase of equipment for rental or lease is exempt </t>
    </r>
    <r>
      <rPr>
        <sz val="14"/>
        <color rgb="FFFF0000"/>
        <rFont val="Calibri"/>
        <family val="2"/>
        <scheme val="minor"/>
      </rPr>
      <t>as a sale for resale</t>
    </r>
    <r>
      <rPr>
        <sz val="14"/>
        <rFont val="Calibri"/>
        <family val="2"/>
        <scheme val="minor"/>
      </rPr>
      <t>.  Tax applies to gross proceeds from the rental or lease customer.</t>
    </r>
  </si>
  <si>
    <t>*  Retail sale tax does not apply if purchased for resale, rental or lease.</t>
  </si>
  <si>
    <t>*  Exemptions from certain sale of tangible personal property apply to leases of tangible personal property.</t>
  </si>
  <si>
    <t>*  Considered sale for resale if no other use is made of the property.</t>
  </si>
  <si>
    <t>*  W.S. 39-15-105(a)(iii)(F) exempts wholesale sales, or sales made exclusively for resale, rental or lease. This exemption is only available to licensed vendors.  See WY Dept of Rev Rules, Chap 2, Sec 13(cc) regarding leases and rentals.</t>
  </si>
  <si>
    <t>* Rental for 30 days or more are exempt if the AR sales/use tax was paid on the purchase price.</t>
  </si>
  <si>
    <t>*  Use a Resale Certificate.</t>
  </si>
  <si>
    <t>price of the property purchased for lease, except that, for certain motor vehicles,</t>
  </si>
  <si>
    <t>*  Shipping charges are part of gross receipts and subject to the sales tax unless they are billed to the purchaser directly by a common carrier other than the seller.</t>
  </si>
  <si>
    <t>lessors owe Use Tax on the amount owed under the lease contract, including amounts</t>
  </si>
  <si>
    <t>*  Gross proceeds from leasing tangible personal property are subject to rental tax.</t>
  </si>
  <si>
    <t>*  Rentals and leases of tangible personal property are taxable under the personal property rental classification.</t>
  </si>
  <si>
    <t>* See answer to No. 199</t>
  </si>
  <si>
    <t>*  See above</t>
  </si>
  <si>
    <t xml:space="preserve">Sales tax is imposed upon the gross proceeds. </t>
  </si>
  <si>
    <t>*  Taxed on gross lease or rental charges.</t>
  </si>
  <si>
    <t>*  General Excise Tax applicable to rental activity at 4%.</t>
  </si>
  <si>
    <t>due at lease signing and all monthly or other regular payments charged over the term</t>
  </si>
  <si>
    <t>*  Rental and leasing are subject to tax unless the person rents or leases motion picture film, audio tape, or video tape under certain circumstances.</t>
  </si>
  <si>
    <r>
      <t xml:space="preserve">* </t>
    </r>
    <r>
      <rPr>
        <sz val="14"/>
        <color rgb="FFFF0000"/>
        <rFont val="Calibri"/>
        <family val="2"/>
        <scheme val="minor"/>
      </rPr>
      <t>A specific exemption may apply.</t>
    </r>
  </si>
  <si>
    <t>*  The lease or rental of tangible personal property is subject to tax.</t>
  </si>
  <si>
    <t>* See KY Regulation 103 KAR 28:051 for further detail.</t>
  </si>
  <si>
    <t>*  Taxable on gross receipts.</t>
  </si>
  <si>
    <r>
      <t xml:space="preserve">*  Except furniture, audio media and audio equipment rented pursuant to a rent-to-own arrangement; and video media and video equipment </t>
    </r>
    <r>
      <rPr>
        <sz val="14"/>
        <color rgb="FFFF0000"/>
        <rFont val="Calibri"/>
        <family val="2"/>
        <scheme val="minor"/>
      </rPr>
      <t>(all of which is subject to Service Provider Tax).  Additionally, the rental or lease of automobiles are subject to sales tax.</t>
    </r>
  </si>
  <si>
    <t>*  Rentals are sales for sales tax purposes.</t>
  </si>
  <si>
    <t>* See above.</t>
  </si>
  <si>
    <t>* The state 6.875% general sales tax applies. Additional taxes apply to short term motor vehicle rentals as described in #158.</t>
  </si>
  <si>
    <t>*  Montana does not selectively tax personal property rentals.</t>
  </si>
  <si>
    <t>* Generally, tax is due on each rental or lease of property.</t>
  </si>
  <si>
    <t>*  See "Leases and Rentals" section.</t>
  </si>
  <si>
    <t xml:space="preserve">*  Receipts from lease for subsequent leasing are deductible, except receipts from lease of coin-operated machines, manufactured homes, or household furniture and appliances. Receipts from the lease of tangible property to the user in New Mexico is taxable. </t>
  </si>
  <si>
    <t>*Sales and use tax is imposed on a lessor's lease or rental receipts.</t>
  </si>
  <si>
    <t>* Exempt if lessor or rentor elects to pay tax on purchase price.</t>
  </si>
  <si>
    <t>Ohio has a privilege tax that is measured by gross receipts. See Ohio's Commercial Activity Tax (CAT) in Chapter 5751 of the Ohio Revised Code.  Receipts from the sale of rentals or leases sitused to Ohio are included in the base.  However,  the CAT is not similar to a sales/use tax.</t>
  </si>
  <si>
    <t>*  Tax is due on gross receipts from lease payments.</t>
  </si>
  <si>
    <t>* PA gross receipts tax applies to sales not uses. In addition, the tax is imposed upon the service provider rather than the customer.  However there is a very limited application. Service providers are subject to gross receipts tax on the following sales to residential and industrial customers: (1) intrastate telephone and telegraph; (2) interstate telephone and telegraph; (3) cellular telephone services; and (4) electricity.</t>
  </si>
  <si>
    <t>* Under the sales and use tax law, the definition of a "sales" includes a lease or rental. As such, the rental or lease fees are subject to the tax.</t>
  </si>
  <si>
    <t>* Leases are specifically taxed.</t>
  </si>
  <si>
    <t>* The leasing of all tangible personal property is subject to tax. Tax is imposed on the monthly or other periodic payment.  Lessor purchases tangible personal property for resale without tax.</t>
  </si>
  <si>
    <r>
      <t xml:space="preserve">Definition of "retail sale" includes the rental or lease of TPP under 32 V.S.A. </t>
    </r>
    <r>
      <rPr>
        <sz val="14"/>
        <rFont val="Calibri"/>
        <family val="2"/>
      </rPr>
      <t>§ 9701(5)</t>
    </r>
  </si>
  <si>
    <t>* Rentals of tangible personal property are generally considered retail sales of tangible personal property and subject to the sales tax.</t>
  </si>
  <si>
    <t>*  B&amp;O tax if property is rented or leased without operator; public utility tax with operator.</t>
  </si>
  <si>
    <t>*  The lessor collects tax when lessee takes delivery of the property.</t>
  </si>
  <si>
    <t>*  Unless a specific exemption applies.  Retail sale definition includes leases.</t>
  </si>
  <si>
    <t>*  Wyoming does not impose a gross receipts tax. W.S. 39-15-103(a)(i)(B) imposes sales tax on the sales price paid on the lease or rental of tangible personal property and it is collected from the lessee/rentee over the course of the lease stream. See WY Dept of Rev Rules, Chap 2, Sec 13(cc) regarding rentals and leases.</t>
  </si>
  <si>
    <t xml:space="preserve">*  The sales tax applies to the rental, lease, license, or right to reproduce or use tangible personality. Royalties or any other type of payment for use of tangible personality are also taxable rentals. D.C. Code Ann.  </t>
  </si>
  <si>
    <t>of the lease.  35 ILCS 120/1.</t>
  </si>
  <si>
    <t>*Gross receipts are not taxable.  However, a vendor's invoice line item for reimbursement of this tax is included in the sales taxable purchase price.</t>
  </si>
  <si>
    <t xml:space="preserve">   </t>
  </si>
  <si>
    <t>*  Taxable if delivered in the seller's vehicle (whether owned or leased).  Exempt if shipping charges are separately stated, and the U.S. Postal Service or other common carrier deliver.</t>
  </si>
  <si>
    <t>*  Freight costs billed to and collected from a purchaser by a retailer for tangible personal property that, upon the retailer's order, is shipped directly from a manufacturer/wholesaler to a purchaser are exempt.  Also, delivery charges by a retailer for delivery from the retailer's location to the purchaser's location are exempt if separately stated.  Nevertheless, freight costs incurred before the time of a retail sale are taxable as part of the gross sale.  Also, bundling "handling" charges with shipping/delivery charges may render gross receipts from both types of fees taxable under the retail classification as part of the business's gross income.</t>
  </si>
  <si>
    <r>
      <t xml:space="preserve">* In general, tax does not apply to separately stated transportation charges to the consumer when delivered by common carrier.  However, separately stated transportation charges on property delivered by the retailer's facilities are generally taxable unless the transportation occurs after passage of title to the customer. </t>
    </r>
    <r>
      <rPr>
        <b/>
        <sz val="14"/>
        <rFont val="Calibri"/>
        <family val="2"/>
        <scheme val="minor"/>
      </rPr>
      <t>No</t>
    </r>
    <r>
      <rPr>
        <sz val="14"/>
        <rFont val="Calibri"/>
        <family val="2"/>
        <scheme val="minor"/>
      </rPr>
      <t>, tax does not apply to separately stated transportation charges to the consumer when delivered by common carrier as long as the charges do not exceed the actual cost for delivery to the customer.</t>
    </r>
  </si>
  <si>
    <t>*  Unless seperately stated and optional</t>
  </si>
  <si>
    <t>See Rule 12A-1.045, F.A.C.</t>
  </si>
  <si>
    <t>*  Where the delivery expense is passed to the customer.</t>
  </si>
  <si>
    <t>*  General Excise Tax applicable at 4% to retail sales of tangible personal property, including shipping and delivery charges.  Use Tax applicable on landed value of tangible personal property, including these changes.</t>
  </si>
  <si>
    <t>*  Transportation prior to sale is taxable, unless seller uses own delivery vehicles.  Transportation after the sale is not taxable if separately stated.</t>
  </si>
  <si>
    <t xml:space="preserve">Generally, if charges for delivery are not separately stated on the invoice or contract </t>
  </si>
  <si>
    <t xml:space="preserve">*  Delivery charge is taxable if sale of TPP is taxable, and if delivery is made or arranged by seller. </t>
  </si>
  <si>
    <r>
      <t xml:space="preserve">* </t>
    </r>
    <r>
      <rPr>
        <sz val="14"/>
        <color rgb="FFFF0000"/>
        <rFont val="Calibri"/>
        <family val="2"/>
        <scheme val="minor"/>
      </rPr>
      <t>Delivery charges are exempt when separately contracted for,  separately stated, and they represent charges that are not the sales price of a taxable sale or of the furnishing of a taxable service.</t>
    </r>
  </si>
  <si>
    <t>*  Shipping and delivery charges are part of the gross receipts of retail sale.</t>
  </si>
  <si>
    <t>* Yes, if the charges are part of the sales price of the taxable TPP. See KRS 139.010(12)(a).</t>
  </si>
  <si>
    <t>*  Not taxable on freight charges from dealer to consumer.</t>
  </si>
  <si>
    <t>*  Excluded by statute.</t>
  </si>
  <si>
    <t>* Taxable if incurred prior to the transfer of ownership.  See MCL 205.51(1)(d)(iv) and 205.51a(e).</t>
  </si>
  <si>
    <t>* Delivery charges for the sale of taxable items are taxable at 6.875%. Third party delivery charges are exempt, except delivery charges for aggregate and concrete block if those charges would be taxable if provided by the seller of the aggregate or concrete block.</t>
  </si>
  <si>
    <t>*  Taxable at same rate as sales of tangible personal property, see rule 35.IV.2.03.</t>
  </si>
  <si>
    <t>*All charges such as shipping and delivery incurred by or on behalf of the seller are subject to Missouri sales tax.  If parties intend delivery to be part of the sale of tangible personal property, the delivery charge is subject to tax even when the delivery charge is separately stated.</t>
  </si>
  <si>
    <t>*  In the cases of the liquor excise tax and the tobacco products tax (excluding cigarettes).  The liquor tax is on the retail selling price, the tobacco tax is on the wholesale price.</t>
  </si>
  <si>
    <r>
      <t xml:space="preserve">* Shipping and delivery charges are </t>
    </r>
    <r>
      <rPr>
        <sz val="14"/>
        <color rgb="FFFF0000"/>
        <rFont val="Calibri"/>
        <family val="2"/>
        <scheme val="minor"/>
      </rPr>
      <t xml:space="preserve">part of the "Sales Price" and are </t>
    </r>
    <r>
      <rPr>
        <sz val="14"/>
        <rFont val="Calibri"/>
        <family val="2"/>
        <scheme val="minor"/>
      </rPr>
      <t>subject to tax when the item sold is taxable and when collected by the retailers.</t>
    </r>
  </si>
  <si>
    <t xml:space="preserve">freight, shipping and postage is not taxable if separately stated. Handling, crating , or packaging is taxable even if separately stated. </t>
  </si>
  <si>
    <t>*  If charged by seller of tangible personal property on taxable items.</t>
  </si>
  <si>
    <t>*  Delivery or shipping charges are an element of the sales price of the tangible personal property, and is taxed as receipts from the sale of property.</t>
  </si>
  <si>
    <t>*Yes</t>
  </si>
  <si>
    <t xml:space="preserve">Delivery charges are part of the sales price of tangible personal property sold; there is an exemption for delivery charges for direct mail provided the delivery charge is separately stated on the invoice or other documentation given to the purchaser at the time of the sale. </t>
  </si>
  <si>
    <t>* If charged by seller of the tangible personal property.</t>
  </si>
  <si>
    <t xml:space="preserve">*  Shipping and delivery charges made in conjunction with the sale of tangible personal property are subject to sales tax. </t>
  </si>
  <si>
    <t xml:space="preserve">*  Charges for delivery made via the seller's vehicle are always taxable.  If the delivery is by common carrier, it is taxable if F.O.B. point of destination. See SC Regulation 117-310. </t>
  </si>
  <si>
    <t>*  Amount included in the retailer's charges to purchaser of tangible personal property are included in taxable receipts.</t>
  </si>
  <si>
    <t>*If an item of tangible personal property is subject to sales and use tax, the delivery charge made by the seller for delivering the property is subject to sales and use tax. If an item of tangible personal property is not subject to sales and use tax, then the delivery charge made by the seller is not subject to sales and use tax. If an item of tangible personal is delivered by an independent third party hired by the buyer then the delivery charge is not part of the sale price of a taxable product is not subject to tax.</t>
  </si>
  <si>
    <t>* If purchaser makes separate shipping arrangements, the charges are exempt.</t>
  </si>
  <si>
    <r>
      <t xml:space="preserve">*  Freight-in is considered part of the merchandise sold and is therefore taxable.  Freight-out is not considered part of the merchandise cost, therefore exempt if separately stated.  If not separately stated entire amount taxable.  </t>
    </r>
    <r>
      <rPr>
        <sz val="14"/>
        <color rgb="FFFF0000"/>
        <rFont val="Calibri"/>
        <family val="2"/>
        <scheme val="minor"/>
      </rPr>
      <t>Handling charges also are taxable.</t>
    </r>
  </si>
  <si>
    <t>*  If retail sales tax applies to sale of property, retail sales tax will generally apply to delivery charges.</t>
  </si>
  <si>
    <t>*  Unless the delivery charge is provided by a common carrier subject to PSC regulation, and the customer pays delivery charges directly to the common carrier.</t>
  </si>
  <si>
    <t>*  If transportation occurs prior to the sale (i.e., transfer of possession from seller or seller's agent to buyer or buyer's agent; common carrier/U.S. Mail is agent of seller).</t>
  </si>
  <si>
    <t>*  W.S. 39-15-105(a)(viii)(A)(II) and W.S. 39-15-105(a)(ii)(A) exempts the intrastate and interstate transportation of freight associated with a retail sale when separately stated. See Freight Bulletin. See WY Dept of Rev Rules Chap 2, Sec 5(i).</t>
  </si>
  <si>
    <t>https://www.boe.ca.gov/formspubs/pub100/</t>
  </si>
  <si>
    <t>*  Delivery charges are taxable when the delivery originates and terminates in DC.</t>
  </si>
  <si>
    <t xml:space="preserve">they are taxable.  If charges for delivery are separately stated, the charges are taxable </t>
  </si>
  <si>
    <t>&gt;0</t>
  </si>
  <si>
    <t>&gt;6.4</t>
  </si>
  <si>
    <t>Currently taxed in Vermont</t>
  </si>
  <si>
    <t>Industrial Intrastate telephone &amp; telegraph</t>
  </si>
  <si>
    <t>Industrial Interstate telephone &amp; telegraph</t>
  </si>
  <si>
    <t>Industrial Cellular telephone services</t>
  </si>
  <si>
    <t>Industrial Electricity</t>
  </si>
  <si>
    <t>Industrial Water</t>
  </si>
  <si>
    <t>Industrial Natural gas</t>
  </si>
  <si>
    <t>Industrial Other fuel (including heating oil)</t>
  </si>
  <si>
    <t>Industrial Sewer and refuse, industrial</t>
  </si>
  <si>
    <t>Residential Interstate telephone &amp; telegraph</t>
  </si>
  <si>
    <t>Residential Intrastate telephone &amp; telegraph</t>
  </si>
  <si>
    <t>Residential Cellular telephone services</t>
  </si>
  <si>
    <t>Residential Electricity</t>
  </si>
  <si>
    <t>Residential Water</t>
  </si>
  <si>
    <t>Residential Natural gas</t>
  </si>
  <si>
    <t>Residential Other fuel (including heating oil)</t>
  </si>
  <si>
    <t>Residential Sewer and refuse, residential</t>
  </si>
  <si>
    <t>Currently not taxed in Vermont</t>
  </si>
  <si>
    <t>Veterinary services -- household pets</t>
  </si>
  <si>
    <t>Services that make sense to tax for consumers, not businesses</t>
  </si>
  <si>
    <t xml:space="preserve">   Landscaping services (including lawn care) -- commercial property</t>
  </si>
  <si>
    <t xml:space="preserve">   Landscaping services (including lawn care) -- homeowner</t>
  </si>
  <si>
    <t xml:space="preserve">   Carpentry, painting, plumbing and similar trades -- homeowner</t>
  </si>
  <si>
    <t xml:space="preserve">   Construction service (grading, excavating, etc.) -- homeowner</t>
  </si>
  <si>
    <t xml:space="preserve">   Water well drilling -- homeowner</t>
  </si>
  <si>
    <t xml:space="preserve">   Veterinary services (both large and small animal) -- agricultural</t>
  </si>
  <si>
    <t xml:space="preserve">   Carpentry, painting, plumbing and similar trades -- commercial property</t>
  </si>
  <si>
    <t xml:space="preserve">   Construction service (grading, excavating, etc.) -- commercial property</t>
  </si>
  <si>
    <t xml:space="preserve">   Water well drilling -- commercial property</t>
  </si>
  <si>
    <t xml:space="preserve">       Automotive storage -- personal</t>
  </si>
  <si>
    <t xml:space="preserve">       Food storage -- personal</t>
  </si>
  <si>
    <t xml:space="preserve">       Cold storage -- personal</t>
  </si>
  <si>
    <t xml:space="preserve">   Marina Service (docking, storage, cleaning, repair) -- pleasure craft</t>
  </si>
  <si>
    <t xml:space="preserve">   Marine towing service (incl. tugboats) -- pleasure craft</t>
  </si>
  <si>
    <t xml:space="preserve">   Travel agent services -- leisure travel</t>
  </si>
  <si>
    <t xml:space="preserve">   Packing and crating -- personal</t>
  </si>
  <si>
    <t xml:space="preserve">       Automotive storage -- commercial</t>
  </si>
  <si>
    <t xml:space="preserve">       Food storage -- commercial</t>
  </si>
  <si>
    <t xml:space="preserve">       Fur storage -- commercial</t>
  </si>
  <si>
    <t xml:space="preserve">       Mini -storage -- commercial</t>
  </si>
  <si>
    <t xml:space="preserve">       Cold storage -- commercial</t>
  </si>
  <si>
    <t xml:space="preserve">   Marina Service (docking, storage, cleaning, repair) -- commercial</t>
  </si>
  <si>
    <t xml:space="preserve">   Marine towing service (incl. tugboats) -- commercial</t>
  </si>
  <si>
    <t xml:space="preserve">   Travel agent services -- business travel</t>
  </si>
  <si>
    <t xml:space="preserve">   Packing and crating -- commercial</t>
  </si>
  <si>
    <t xml:space="preserve">   Investment counseling -- personal</t>
  </si>
  <si>
    <t xml:space="preserve">   Insurance services -- personal</t>
  </si>
  <si>
    <t xml:space="preserve">   Service charges of banking institutions -- personal</t>
  </si>
  <si>
    <t xml:space="preserve">   Loan broker fees -- personal</t>
  </si>
  <si>
    <t xml:space="preserve">   Property sales agents (real estate or personal) -- personal</t>
  </si>
  <si>
    <t xml:space="preserve">   Real estate title abstract services -- personal</t>
  </si>
  <si>
    <t xml:space="preserve">   Service charges of banking institutions -- commercial</t>
  </si>
  <si>
    <t xml:space="preserve">   Insurance services -- commercial</t>
  </si>
  <si>
    <t xml:space="preserve">   Investment counseling -- commercial</t>
  </si>
  <si>
    <t xml:space="preserve">   Loan broker fees -- commercial</t>
  </si>
  <si>
    <t xml:space="preserve">   Real estate management fees (rental agents) -- commercial</t>
  </si>
  <si>
    <t xml:space="preserve">   Real estate title abstract services -- commercial</t>
  </si>
  <si>
    <t xml:space="preserve">   Property sales agents (real estate or goods) -- commercial</t>
  </si>
  <si>
    <t xml:space="preserve">        Carpet and upholstery cleaning -- residence</t>
  </si>
  <si>
    <t xml:space="preserve">        Debt counseling -- consumer</t>
  </si>
  <si>
    <t xml:space="preserve">        Diaper service -- personal</t>
  </si>
  <si>
    <t xml:space="preserve">        Swimming pool cleaning &amp; maintenance -- private pools</t>
  </si>
  <si>
    <t xml:space="preserve">        Tax return preparation -- personal taxes</t>
  </si>
  <si>
    <t xml:space="preserve">        Water softening and conditioning -- homeowner</t>
  </si>
  <si>
    <t xml:space="preserve">        Carpet and upholstery cleaning -- commercial property</t>
  </si>
  <si>
    <t xml:space="preserve">        Debt counseling for business</t>
  </si>
  <si>
    <t xml:space="preserve">        Diaper service -- commercial</t>
  </si>
  <si>
    <t xml:space="preserve">        Swimming pool cleaning &amp; maintenance -- public or commercial pools</t>
  </si>
  <si>
    <t xml:space="preserve">        Tax return preparation -- business</t>
  </si>
  <si>
    <t xml:space="preserve">        Water softening and conditioning -- non-residential</t>
  </si>
  <si>
    <t xml:space="preserve">   Interior design and decorating -- residential</t>
  </si>
  <si>
    <t xml:space="preserve">   Interior design and decorating -- commercial</t>
  </si>
  <si>
    <t xml:space="preserve">   Exterminating (includes termite services) -- residential</t>
  </si>
  <si>
    <t xml:space="preserve">   Exterminating (includes termite services) -- commercial</t>
  </si>
  <si>
    <t xml:space="preserve">   Private investigation (detective) services -- personal</t>
  </si>
  <si>
    <t xml:space="preserve">   Private investigation (detective) services -- commercial</t>
  </si>
  <si>
    <t xml:space="preserve">    Internet Service Providers-Dialup -- consumer</t>
  </si>
  <si>
    <t xml:space="preserve">    Internet Service Providers-DSL or other broadband -- consumer</t>
  </si>
  <si>
    <t xml:space="preserve">    Internet Service Providers-Dialup -- commercial</t>
  </si>
  <si>
    <t xml:space="preserve">    Internet Service Providers-DSL or other broadband -- commercial</t>
  </si>
  <si>
    <t xml:space="preserve">    Other Electronic Goods - Downloaded -- consumer</t>
  </si>
  <si>
    <t xml:space="preserve">    Other Electronic Goods - Downloaded -- commercial</t>
  </si>
  <si>
    <t xml:space="preserve">   Automotive washing and waxing -- personal</t>
  </si>
  <si>
    <t xml:space="preserve">   Automotive road service and towing services -- personal</t>
  </si>
  <si>
    <t xml:space="preserve">   Auto service. except repairs, incl. painting &amp; lube -- personal</t>
  </si>
  <si>
    <t xml:space="preserve">   Parking lots &amp; garages -- personal</t>
  </si>
  <si>
    <t xml:space="preserve">   Automotive rustproofing &amp; undercoating -- personal</t>
  </si>
  <si>
    <t xml:space="preserve">   Automotive washing and waxing -- commercial vehicles</t>
  </si>
  <si>
    <t xml:space="preserve">   Automotive road service and towing services -- commercial vehicles</t>
  </si>
  <si>
    <t xml:space="preserve">   Auto service. except repairs, incl. painting &amp; lube -- commercial vehicles</t>
  </si>
  <si>
    <t xml:space="preserve">   Parking lots &amp; garages -- commercial vehicles</t>
  </si>
  <si>
    <t xml:space="preserve">   Automotive rustproofing &amp; undercoating. -- commercial vehicles</t>
  </si>
  <si>
    <t xml:space="preserve">     Accounting and bookkeeping -- personal</t>
  </si>
  <si>
    <t xml:space="preserve">     Architects -- personal</t>
  </si>
  <si>
    <t xml:space="preserve">     Attorneys -- personal</t>
  </si>
  <si>
    <t xml:space="preserve">     Engineers -- personal</t>
  </si>
  <si>
    <t xml:space="preserve">     Land surveying -- personal</t>
  </si>
  <si>
    <t xml:space="preserve">     Accounting and bookkeeping -- commercial</t>
  </si>
  <si>
    <t xml:space="preserve">     Architects -- commercial</t>
  </si>
  <si>
    <t xml:space="preserve">     Attorneys -- commercial</t>
  </si>
  <si>
    <t xml:space="preserve">     Engineers -- commercial</t>
  </si>
  <si>
    <t xml:space="preserve">     Land surveying -- commercial</t>
  </si>
  <si>
    <t xml:space="preserve">    Long term automobile lease -- personal</t>
  </si>
  <si>
    <t xml:space="preserve">    Limousine service (with driver) -- personal</t>
  </si>
  <si>
    <t xml:space="preserve">    Chartered flights (with pilot) -- personal</t>
  </si>
  <si>
    <t xml:space="preserve">    Long term automobile lease -- commercial</t>
  </si>
  <si>
    <t xml:space="preserve">    Limousine service (with driver) -- commercial</t>
  </si>
  <si>
    <t xml:space="preserve">    Chartered flights (with pilot) -- commercial</t>
  </si>
  <si>
    <t xml:space="preserve">    Repair labor, generally -- private</t>
  </si>
  <si>
    <t xml:space="preserve">    Labor charges on repair of private aircraft</t>
  </si>
  <si>
    <t xml:space="preserve">    Labor charges on repairs to private motor vehicles</t>
  </si>
  <si>
    <t xml:space="preserve">    Welding labor (fabrication and repair) -- personal</t>
  </si>
  <si>
    <t xml:space="preserve">    Labor charges - repairs to interstate personal vessels </t>
  </si>
  <si>
    <t xml:space="preserve">    Labor charges - repairs to intrastate personal vessels</t>
  </si>
  <si>
    <t xml:space="preserve">    Labor on personal radio/TV repairs; other personal electronic equip.</t>
  </si>
  <si>
    <t xml:space="preserve">    Labor charges - repairs other tangible personal property</t>
  </si>
  <si>
    <t xml:space="preserve">    Labor - repairs or remodeling of real personal property</t>
  </si>
  <si>
    <t xml:space="preserve">    Labor charges on repairs delivered under warranty to individual</t>
  </si>
  <si>
    <t xml:space="preserve">    Service contracts sold at the time of sale of TPP to individual</t>
  </si>
  <si>
    <t xml:space="preserve">    Installation charges by persons selling property to consumer</t>
  </si>
  <si>
    <t xml:space="preserve">    Installation charges - other than seller of goods -- to consumer</t>
  </si>
  <si>
    <t xml:space="preserve">    Custom processing (on customer's property) for personal use</t>
  </si>
  <si>
    <t xml:space="preserve">    Custom meat slaughtering, cutting and wrapping for personal use</t>
  </si>
  <si>
    <t xml:space="preserve">    Repair labor, generally -- commercial</t>
  </si>
  <si>
    <t xml:space="preserve">    Labor charges on repair of commercial aircraft</t>
  </si>
  <si>
    <t xml:space="preserve">    Labor charges - repairs to interstate commercial vessels </t>
  </si>
  <si>
    <t xml:space="preserve">    Labor charges - repairs to intrastate commercial vessels</t>
  </si>
  <si>
    <t xml:space="preserve">    Labor charges on repairs to commercial motor vehicles</t>
  </si>
  <si>
    <t xml:space="preserve">    Labor on commercial radio/TV repairs; other commercial electronic equip.</t>
  </si>
  <si>
    <t xml:space="preserve">    Labor charges - repairs other tangible commercial property</t>
  </si>
  <si>
    <t xml:space="preserve">    Labor - repairs or remodeling of commercial real property</t>
  </si>
  <si>
    <t xml:space="preserve">    Labor charges on repairs delivered under warranty to commercial entity</t>
  </si>
  <si>
    <t xml:space="preserve">    Service contracts sold at the time of sale of TPP to commercial entity</t>
  </si>
  <si>
    <t xml:space="preserve">    Installation charges by persons selling property to commercial entity</t>
  </si>
  <si>
    <t xml:space="preserve">    Installation charges - other than seller of goods -- at commercial property</t>
  </si>
  <si>
    <t xml:space="preserve">    Custom processing (on commercial customer's property)</t>
  </si>
  <si>
    <t xml:space="preserve">    Custom commercial meat slaughtering, cutting and wrapping</t>
  </si>
  <si>
    <t xml:space="preserve">    Welding labor (fabrication and repair) -- commercial</t>
  </si>
  <si>
    <t>CT, MA, ME, NH, NY, RI</t>
  </si>
  <si>
    <t>CT, NY, RI</t>
  </si>
  <si>
    <t>CT, NY</t>
  </si>
  <si>
    <t>CT, ME</t>
  </si>
  <si>
    <t>Taxed by neighbors (NE+NY)</t>
  </si>
  <si>
    <t>2012 NAIC</t>
  </si>
  <si>
    <t>Services Currently Taxed in Vermont: Recommend to maintain</t>
  </si>
  <si>
    <t>Services not currently taxed in Vermont: Recommend maintaining exemption</t>
  </si>
  <si>
    <t>Business input</t>
  </si>
  <si>
    <t>Residential Sewer and refuse</t>
  </si>
  <si>
    <t>Horse boarding and training (not race horses)</t>
  </si>
  <si>
    <t>Automotive body, paint, and interior</t>
  </si>
  <si>
    <t>Automotive oil change &amp; lubrication shops</t>
  </si>
  <si>
    <t>Auto glass replacement shops, other vehicles</t>
  </si>
  <si>
    <t>Auto transmission repair</t>
  </si>
  <si>
    <t>Used car dealers labor</t>
  </si>
  <si>
    <t>Gas station c-store -- labor</t>
  </si>
  <si>
    <t>Gas station c-store -- car wash</t>
  </si>
  <si>
    <t>Lessors of miniwarehouses/self-storage</t>
  </si>
  <si>
    <t>Pet care except vet services</t>
  </si>
  <si>
    <t>Other household goods repair/maintenance</t>
  </si>
  <si>
    <t>RV parks and campgrounds</t>
  </si>
  <si>
    <t>Drycleaning and laundry except coin op</t>
  </si>
  <si>
    <t>Appliance repair and maintenance</t>
  </si>
  <si>
    <t>Floor covering stores -- labor</t>
  </si>
  <si>
    <t>Parking lots/garages</t>
  </si>
  <si>
    <t>Radio/TV/electronics stores -- service contracts</t>
  </si>
  <si>
    <t>Tire dealers -- labor</t>
  </si>
  <si>
    <t>Marinas -- docking/storage/utilities</t>
  </si>
  <si>
    <t>Reupholstery and furniture repair</t>
  </si>
  <si>
    <t>Consumer electronics repair/maintenance</t>
  </si>
  <si>
    <t>Commercial and industrial machinery -- repair/maintenance</t>
  </si>
  <si>
    <t>Sporting goods stores -- labor</t>
  </si>
  <si>
    <t>Formal wear and costume rental</t>
  </si>
  <si>
    <t>Radio/TV/electronics stores -- labor</t>
  </si>
  <si>
    <t>Home &amp; garden equipment repair/maintenance</t>
  </si>
  <si>
    <t>Househould appliance store -- labor</t>
  </si>
  <si>
    <t>RV dealers -- labor</t>
  </si>
  <si>
    <t>Pet and pet supply stores -- services</t>
  </si>
  <si>
    <t>Floor covering stores -- delivery &amp; installation</t>
  </si>
  <si>
    <t>Jewelry stores -- labor</t>
  </si>
  <si>
    <t>Furniture stores -- labor</t>
  </si>
  <si>
    <t>Motorcycle, ATV, and personal boat dealers -- service contracts</t>
  </si>
  <si>
    <t>Boat dealers -- labor</t>
  </si>
  <si>
    <t>Furniture stores -- delivery charges</t>
  </si>
  <si>
    <t>Outdoor power equipment stores -- labor</t>
  </si>
  <si>
    <t>Musical instrument and supply stores -- labor</t>
  </si>
  <si>
    <t>Computer/office equip repair &amp; maintenance</t>
  </si>
  <si>
    <t>LPG bottle dealers -- labor</t>
  </si>
  <si>
    <t>Drycleaning and laundry except coin op -- garment alteration/repair</t>
  </si>
  <si>
    <t>General automotive repair -- repair/maintain motorcycles &amp; boats</t>
  </si>
  <si>
    <t>Nursery/garden center/farm supply stores -- labor</t>
  </si>
  <si>
    <t>Marinas -- maintenance/repair of equipment</t>
  </si>
  <si>
    <t>Lessors of nonresidential buildings, excluding mini/self-store</t>
  </si>
  <si>
    <t>Floor covering stores -- repair work</t>
  </si>
  <si>
    <t>Lessors of other real  estate</t>
  </si>
  <si>
    <t>Lessors of residential buildings -- apartments, houses, etc</t>
  </si>
  <si>
    <t>Business associations</t>
  </si>
  <si>
    <t>Limosine service</t>
  </si>
  <si>
    <t>Environment, conservation, and wildlife orgs -- membership services</t>
  </si>
  <si>
    <t>Skiing facilities -- instruction/spa services</t>
  </si>
  <si>
    <t>All other misc schools and instruction</t>
  </si>
  <si>
    <t>Taxi Service</t>
  </si>
  <si>
    <t>Other social advocacy organizations -- membership services</t>
  </si>
  <si>
    <t>Sports and recreation instruction</t>
  </si>
  <si>
    <t>Educational support services/consulting</t>
  </si>
  <si>
    <t>Exam preparation and tutoring</t>
  </si>
  <si>
    <t>Fine arts schools</t>
  </si>
  <si>
    <t>All other amusements and recreation industries</t>
  </si>
  <si>
    <t># of states taxing</t>
  </si>
  <si>
    <t>Gift and package wrapping service</t>
  </si>
  <si>
    <t>Health clubs, tanning parlors, reducing salons</t>
  </si>
  <si>
    <t>Software - package or canned program</t>
  </si>
  <si>
    <t>Software - modifications to canned program</t>
  </si>
  <si>
    <t xml:space="preserve">Software - Downloaded </t>
  </si>
  <si>
    <t xml:space="preserve">Books - Downloaded </t>
  </si>
  <si>
    <t xml:space="preserve">Music - Downloaded </t>
  </si>
  <si>
    <t xml:space="preserve">Movies/Digital Video - Downloaded </t>
  </si>
  <si>
    <t>Pari-mutuel racing events.</t>
  </si>
  <si>
    <r>
      <t xml:space="preserve">Streaming Music/Audio Services </t>
    </r>
    <r>
      <rPr>
        <sz val="11"/>
        <color indexed="10"/>
        <rFont val="Calibri"/>
        <family val="2"/>
      </rPr>
      <t>new</t>
    </r>
  </si>
  <si>
    <r>
      <t xml:space="preserve">Streaming Video Services </t>
    </r>
    <r>
      <rPr>
        <sz val="11"/>
        <color indexed="10"/>
        <rFont val="Calibri"/>
        <family val="2"/>
      </rPr>
      <t>new</t>
    </r>
  </si>
  <si>
    <t>Amusement park admission &amp; rides</t>
  </si>
  <si>
    <t>Billiard parlors</t>
  </si>
  <si>
    <t>Bowling alleys</t>
  </si>
  <si>
    <t>Cable TV services</t>
  </si>
  <si>
    <t>Direct Satellite TV</t>
  </si>
  <si>
    <t>Circuses and fairs -- admission and games</t>
  </si>
  <si>
    <t>Membership fees in private clubs.</t>
  </si>
  <si>
    <t>Admission to cultural events</t>
  </si>
  <si>
    <t>Admission to professional sports events</t>
  </si>
  <si>
    <t>Rental of DVD/tapes for home viewing 
        [includes delivery by mail or vending machine]</t>
  </si>
  <si>
    <t>Personal property, short term (generally)</t>
  </si>
  <si>
    <t>Personal property, long term (generally)</t>
  </si>
  <si>
    <t>Bulldozers, draglines and const. mach., short term</t>
  </si>
  <si>
    <t>Bulldozers, draglines and const. mach., long term</t>
  </si>
  <si>
    <t>Aircraft rental to individual pilots, short term</t>
  </si>
  <si>
    <t>Aircraft rental to individual pilots, long term</t>
  </si>
  <si>
    <t>Custom fabrication labor</t>
  </si>
  <si>
    <t>Repair material, generally</t>
  </si>
  <si>
    <t>Taxidermy</t>
  </si>
  <si>
    <t>Short term automobile rental</t>
  </si>
  <si>
    <t>Hotels, motels, lodging houses</t>
  </si>
  <si>
    <t>24,5,32</t>
  </si>
  <si>
    <t>Nail salons</t>
  </si>
  <si>
    <t>Diet/weight reduction services</t>
  </si>
  <si>
    <t>Funeral homes and services</t>
  </si>
  <si>
    <t>Cemetaries and crematoria</t>
  </si>
  <si>
    <t>Travel agencies</t>
  </si>
  <si>
    <t>Tour operators</t>
  </si>
  <si>
    <t>Newpaper publishers</t>
  </si>
  <si>
    <t>Landscaping services -- snowplowing</t>
  </si>
  <si>
    <t>Other services to buildings/dwellings -- chimney cleaning/snow removal</t>
  </si>
  <si>
    <t>Solid waste collection</t>
  </si>
  <si>
    <t>Materials recovery facilities</t>
  </si>
  <si>
    <t>Septic tank maintenance/portolet rental</t>
  </si>
  <si>
    <t>Offices of lawyers</t>
  </si>
  <si>
    <t>Offices of CPAs</t>
  </si>
  <si>
    <t>Engineering services</t>
  </si>
  <si>
    <t>Drafting services -- architectural</t>
  </si>
  <si>
    <t>Other accounting services -- tax plan/prep/etc</t>
  </si>
  <si>
    <t>Building inspection services</t>
  </si>
  <si>
    <t>Surveying &amp; mapping except geophysical</t>
  </si>
  <si>
    <t>Testing laboratories</t>
  </si>
  <si>
    <t>Interior design services</t>
  </si>
  <si>
    <t>Environmental consulting services</t>
  </si>
  <si>
    <t>Reason for exemption</t>
  </si>
  <si>
    <t>New Car Dealers -- labor/warranty/service contracts -- personal</t>
  </si>
  <si>
    <t>Heating oil dealers -- residence</t>
  </si>
  <si>
    <t xml:space="preserve">     Accounting and bookkeeping </t>
  </si>
  <si>
    <t xml:space="preserve">    Custom processing</t>
  </si>
  <si>
    <t xml:space="preserve">    Other Electronic Goods - Downloaded</t>
  </si>
  <si>
    <t xml:space="preserve">    Service contracts sold at the time of sale of TPP</t>
  </si>
  <si>
    <t xml:space="preserve">   Automotive rustproofing &amp; undercoating</t>
  </si>
  <si>
    <t xml:space="preserve">   Automotive washing and waxing</t>
  </si>
  <si>
    <t xml:space="preserve">  - Remote Access to Hosted Custom Applications</t>
  </si>
  <si>
    <t>Auto glass replacement shops, cars &amp; light truck</t>
  </si>
  <si>
    <t xml:space="preserve">Auto parts &amp; accessories -- labor </t>
  </si>
  <si>
    <t xml:space="preserve">Other gasoline stations </t>
  </si>
  <si>
    <t>Cellular telephone services</t>
  </si>
  <si>
    <t>Interstate telephone &amp; telegraph</t>
  </si>
  <si>
    <t>Intrastate telephone &amp; telegraph</t>
  </si>
  <si>
    <t>Natural gas</t>
  </si>
  <si>
    <t>Other fuel (including heating oil)</t>
  </si>
  <si>
    <t>Sewer and refuse</t>
  </si>
  <si>
    <t>Water softening and conditioning</t>
  </si>
  <si>
    <t>Welding labor (fabrication and repair</t>
  </si>
  <si>
    <t>Services currently taxed in Vermont: Recommend to tax when the sale is to a consumer, exempt when the sale is to a business</t>
  </si>
  <si>
    <t>Services not taxed in Vermont: Recommend to tax when provided to consumers, not when provided to businesses</t>
  </si>
  <si>
    <t>Consumer services not taxed in Vermont: Recommend to tax</t>
  </si>
  <si>
    <t>Household goods storage</t>
  </si>
  <si>
    <t>Barber shops and beauty parlors</t>
  </si>
  <si>
    <t>Dating services</t>
  </si>
  <si>
    <t>Fishing and hunting guide services</t>
  </si>
  <si>
    <t>Garment services (altering &amp; repairing)</t>
  </si>
  <si>
    <t>Laundry and dry cleaning services, coin-op</t>
  </si>
  <si>
    <t>Laundry and dry cleaning services, non-coin op</t>
  </si>
  <si>
    <t>Massage services</t>
  </si>
  <si>
    <t>Personal instruction (dance, golf, tennis, etc.)</t>
  </si>
  <si>
    <t>Shoe repair</t>
  </si>
  <si>
    <t>Dentists</t>
  </si>
  <si>
    <t>Medical test laboratories</t>
  </si>
  <si>
    <t>Nursing services out-of-hospital</t>
  </si>
  <si>
    <t>Physicians</t>
  </si>
  <si>
    <t>Trailer parks - overnight</t>
  </si>
  <si>
    <t>Skiing facilities -- maintenance &amp; repair of skis</t>
  </si>
  <si>
    <t>Professional organizations -- membership services</t>
  </si>
  <si>
    <t>Civic and social organizations -- membership &amp; gaming services</t>
  </si>
  <si>
    <t>Human rights organizations -- membership services</t>
  </si>
  <si>
    <t>Services currently taxed in Vermont: Recommend to exempt</t>
  </si>
  <si>
    <t>Rental of hand tools to licensed contractors.</t>
  </si>
  <si>
    <t>Sign construction and installation</t>
  </si>
  <si>
    <t>Commercial art and graphic design.</t>
  </si>
  <si>
    <t>Carpentry, painting, plumbing and similar trades</t>
  </si>
  <si>
    <t>Construction service (grading, excavating, etc.)</t>
  </si>
  <si>
    <t>Water well drilling</t>
  </si>
  <si>
    <t>Fur storage</t>
  </si>
  <si>
    <t>Food storage</t>
  </si>
  <si>
    <t>Cold storage</t>
  </si>
  <si>
    <t>Marina Service (docking, storage, cleaning, repair)</t>
  </si>
  <si>
    <t>Marine towing service (incl. tugboats)</t>
  </si>
  <si>
    <t>Travel agent services</t>
  </si>
  <si>
    <t>Packing and crating</t>
  </si>
  <si>
    <t>Service charges of banking institutions</t>
  </si>
  <si>
    <t>Insurance services</t>
  </si>
  <si>
    <t>Investment counseling</t>
  </si>
  <si>
    <t>Loan broker fees</t>
  </si>
  <si>
    <t>Property sales agents (real estate or personal)</t>
  </si>
  <si>
    <t>Real estate title abstract services</t>
  </si>
  <si>
    <t>Carpet and upholstery cleaning -- residential</t>
  </si>
  <si>
    <t>Debt counseling</t>
  </si>
  <si>
    <t>Diaper service</t>
  </si>
  <si>
    <t>Tax return preparation</t>
  </si>
  <si>
    <t>Software as a service -- Remote Access to Hosted Software</t>
  </si>
  <si>
    <t>Software as a service -- Cloud Storage/Backup</t>
  </si>
  <si>
    <t>Cloud computing services - Provision of Virtual Computing Capacity</t>
  </si>
  <si>
    <t>Draft Services Sector Recommendations V1</t>
  </si>
  <si>
    <r>
      <t xml:space="preserve">TAXATION OF CLOUD COMPUTER SERVICES     </t>
    </r>
    <r>
      <rPr>
        <b/>
        <sz val="11"/>
        <color indexed="10"/>
        <rFont val="Calibri"/>
        <family val="2"/>
      </rPr>
      <t>NEW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</si>
</sst>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164" formatCode="0.0000"/>
    <numFmt numFmtId="165" formatCode="0.000"/>
    <numFmt numFmtId="166" formatCode="0.0"/>
    <numFmt numFmtId="167" formatCode=".0000"/>
  </numFmts>
  <fonts count="6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9"/>
      <name val="Verdana"/>
      <family val="2"/>
    </font>
    <font>
      <sz val="14"/>
      <name val="Verdana"/>
      <family val="2"/>
    </font>
    <font>
      <sz val="12"/>
      <name val="Verdana"/>
      <family val="2"/>
    </font>
    <font>
      <sz val="14"/>
      <color theme="1"/>
      <name val="Calibri"/>
      <family val="2"/>
      <scheme val="minor"/>
    </font>
    <font>
      <sz val="14"/>
      <name val="Calibri"/>
      <family val="2"/>
      <scheme val="minor"/>
    </font>
    <font>
      <sz val="14"/>
      <name val="Calibri"/>
      <family val="2"/>
    </font>
    <font>
      <sz val="14"/>
      <color indexed="8"/>
      <name val="Calibri"/>
      <family val="2"/>
      <scheme val="minor"/>
    </font>
    <font>
      <b/>
      <sz val="10"/>
      <name val="Verdana"/>
      <family val="2"/>
    </font>
    <font>
      <b/>
      <sz val="14"/>
      <color theme="1"/>
      <name val="Verdana"/>
      <family val="2"/>
    </font>
    <font>
      <sz val="14"/>
      <color theme="1"/>
      <name val="Verdana"/>
      <family val="2"/>
    </font>
    <font>
      <b/>
      <sz val="14"/>
      <name val="Verdana"/>
      <family val="2"/>
    </font>
    <font>
      <sz val="10"/>
      <name val="Verdana"/>
      <family val="2"/>
    </font>
    <font>
      <b/>
      <sz val="12"/>
      <name val="Verdana"/>
      <family val="2"/>
    </font>
    <font>
      <b/>
      <sz val="14"/>
      <color theme="1"/>
      <name val="Calibri"/>
      <family val="2"/>
      <scheme val="minor"/>
    </font>
    <font>
      <b/>
      <sz val="14"/>
      <name val="Calibri"/>
      <family val="2"/>
      <scheme val="minor"/>
    </font>
    <font>
      <b/>
      <sz val="14"/>
      <name val="Calibri"/>
      <family val="2"/>
    </font>
    <font>
      <sz val="12"/>
      <color rgb="FF000000"/>
      <name val="Calibri"/>
      <family val="2"/>
      <scheme val="minor"/>
    </font>
    <font>
      <sz val="14"/>
      <color indexed="12"/>
      <name val="Calibri"/>
      <family val="2"/>
      <scheme val="minor"/>
    </font>
    <font>
      <u/>
      <sz val="14"/>
      <color theme="1"/>
      <name val="Calibri"/>
      <family val="2"/>
      <scheme val="minor"/>
    </font>
    <font>
      <sz val="14"/>
      <color rgb="FFFF0000"/>
      <name val="Calibri"/>
      <family val="2"/>
      <scheme val="minor"/>
    </font>
    <font>
      <b/>
      <sz val="14"/>
      <color rgb="FFFF0000"/>
      <name val="Calibri"/>
      <family val="2"/>
      <scheme val="minor"/>
    </font>
    <font>
      <b/>
      <sz val="14"/>
      <color theme="3"/>
      <name val="Calibri"/>
      <family val="2"/>
      <scheme val="minor"/>
    </font>
    <font>
      <b/>
      <sz val="14"/>
      <color theme="3"/>
      <name val="Calibri"/>
      <family val="2"/>
    </font>
    <font>
      <b/>
      <sz val="10.5"/>
      <color theme="3"/>
      <name val="Calibri"/>
      <family val="2"/>
    </font>
    <font>
      <b/>
      <sz val="9"/>
      <name val="Verdana"/>
      <family val="2"/>
    </font>
    <font>
      <b/>
      <sz val="14"/>
      <color theme="4"/>
      <name val="Calibri"/>
      <family val="2"/>
      <scheme val="minor"/>
    </font>
    <font>
      <b/>
      <u/>
      <sz val="14"/>
      <color theme="3"/>
      <name val="Calibri"/>
      <family val="2"/>
      <scheme val="minor"/>
    </font>
    <font>
      <b/>
      <u/>
      <sz val="14"/>
      <color theme="3"/>
      <name val="Calibri"/>
      <family val="2"/>
    </font>
    <font>
      <b/>
      <i/>
      <u/>
      <sz val="14"/>
      <color theme="3"/>
      <name val="Calibri"/>
      <family val="2"/>
    </font>
    <font>
      <sz val="14"/>
      <color indexed="10"/>
      <name val="Calibri"/>
      <family val="2"/>
      <scheme val="minor"/>
    </font>
    <font>
      <strike/>
      <sz val="14"/>
      <name val="Calibri"/>
      <family val="2"/>
      <scheme val="minor"/>
    </font>
    <font>
      <b/>
      <strike/>
      <sz val="14"/>
      <color theme="4"/>
      <name val="Calibri"/>
      <family val="2"/>
      <scheme val="minor"/>
    </font>
    <font>
      <strike/>
      <sz val="14"/>
      <color rgb="FFFF0000"/>
      <name val="Calibri"/>
      <family val="2"/>
      <scheme val="minor"/>
    </font>
    <font>
      <u/>
      <sz val="14"/>
      <name val="Calibri"/>
      <family val="2"/>
      <scheme val="minor"/>
    </font>
    <font>
      <sz val="10"/>
      <color theme="1"/>
      <name val="Verdana"/>
      <family val="2"/>
    </font>
    <font>
      <sz val="10"/>
      <color indexed="10"/>
      <name val="Verdana"/>
      <family val="2"/>
    </font>
    <font>
      <i/>
      <sz val="14"/>
      <name val="Calibri"/>
      <family val="2"/>
      <scheme val="minor"/>
    </font>
    <font>
      <strike/>
      <sz val="14"/>
      <color indexed="10"/>
      <name val="Calibri"/>
      <family val="2"/>
      <scheme val="minor"/>
    </font>
    <font>
      <sz val="14"/>
      <color rgb="FF000000"/>
      <name val="Calibri"/>
      <family val="2"/>
      <scheme val="minor"/>
    </font>
    <font>
      <b/>
      <u/>
      <sz val="14"/>
      <color theme="4"/>
      <name val="Calibri"/>
      <family val="2"/>
      <scheme val="minor"/>
    </font>
    <font>
      <b/>
      <sz val="14"/>
      <color rgb="FF00B050"/>
      <name val="Calibri"/>
      <family val="2"/>
      <scheme val="minor"/>
    </font>
    <font>
      <sz val="14"/>
      <color theme="3"/>
      <name val="Calibri"/>
      <family val="2"/>
      <scheme val="minor"/>
    </font>
    <font>
      <b/>
      <u/>
      <sz val="14"/>
      <color rgb="FF00B050"/>
      <name val="Calibri"/>
      <family val="2"/>
      <scheme val="minor"/>
    </font>
    <font>
      <sz val="14"/>
      <color rgb="FF000000"/>
      <name val="Calibri"/>
      <family val="2"/>
    </font>
    <font>
      <b/>
      <sz val="14"/>
      <color indexed="10"/>
      <name val="Calibri"/>
      <family val="2"/>
    </font>
    <font>
      <sz val="11"/>
      <color rgb="FF1F497D"/>
      <name val="Calibri"/>
      <family val="2"/>
      <scheme val="minor"/>
    </font>
    <font>
      <i/>
      <sz val="14"/>
      <color theme="1"/>
      <name val="Calibri"/>
      <family val="2"/>
      <scheme val="minor"/>
    </font>
    <font>
      <sz val="14"/>
      <color rgb="FF00B0F0"/>
      <name val="Calibri"/>
      <family val="2"/>
      <scheme val="minor"/>
    </font>
    <font>
      <sz val="12"/>
      <color theme="1"/>
      <name val="Verdana"/>
      <family val="2"/>
    </font>
    <font>
      <sz val="10"/>
      <color theme="1"/>
      <name val="Calibri"/>
      <family val="2"/>
      <scheme val="minor"/>
    </font>
    <font>
      <b/>
      <sz val="12"/>
      <name val="Calibri"/>
      <family val="2"/>
      <scheme val="minor"/>
    </font>
    <font>
      <sz val="12"/>
      <name val="Calibri"/>
      <family val="2"/>
      <scheme val="minor"/>
    </font>
    <font>
      <sz val="11"/>
      <color theme="1"/>
      <name val="Calibri"/>
      <family val="2"/>
    </font>
    <font>
      <sz val="11"/>
      <color indexed="10"/>
      <name val="Calibri"/>
      <family val="2"/>
    </font>
    <font>
      <sz val="8"/>
      <name val="Calibri"/>
      <family val="2"/>
      <scheme val="minor"/>
    </font>
    <font>
      <sz val="11"/>
      <name val="Verdana"/>
      <family val="2"/>
    </font>
    <font>
      <b/>
      <sz val="11"/>
      <name val="Calibri"/>
      <family val="2"/>
    </font>
    <font>
      <b/>
      <sz val="11"/>
      <name val="Calibri"/>
      <family val="2"/>
      <scheme val="minor"/>
    </font>
    <font>
      <b/>
      <sz val="11"/>
      <color indexed="10"/>
      <name val="Calibri"/>
      <family val="2"/>
    </font>
  </fonts>
  <fills count="13">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C5D9F1"/>
        <bgColor rgb="FF000000"/>
      </patternFill>
    </fill>
    <fill>
      <patternFill patternType="solid">
        <fgColor rgb="FFFFFF00"/>
        <bgColor indexed="64"/>
      </patternFill>
    </fill>
    <fill>
      <patternFill patternType="solid">
        <fgColor indexed="22"/>
        <bgColor indexed="64"/>
      </patternFill>
    </fill>
    <fill>
      <patternFill patternType="solid">
        <fgColor indexed="65"/>
        <bgColor indexed="64"/>
      </patternFill>
    </fill>
    <fill>
      <patternFill patternType="solid">
        <fgColor rgb="FFFFFFFF"/>
        <bgColor rgb="FFFFFFFF"/>
      </patternFill>
    </fill>
    <fill>
      <patternFill patternType="solid">
        <fgColor theme="4" tint="0.59999389629810485"/>
        <bgColor indexed="64"/>
      </patternFill>
    </fill>
  </fills>
  <borders count="7">
    <border>
      <left/>
      <right/>
      <top/>
      <bottom/>
      <diagonal/>
    </border>
    <border>
      <left/>
      <right style="thin">
        <color auto="1"/>
      </right>
      <top/>
      <bottom/>
      <diagonal/>
    </border>
    <border>
      <left/>
      <right style="thin">
        <color rgb="FF000000"/>
      </right>
      <top/>
      <bottom/>
      <diagonal/>
    </border>
    <border>
      <left/>
      <right/>
      <top/>
      <bottom style="medium">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643">
    <xf numFmtId="0" fontId="0" fillId="0" borderId="0" xfId="0"/>
    <xf numFmtId="0" fontId="0" fillId="2" borderId="0" xfId="0" applyFill="1"/>
    <xf numFmtId="0" fontId="1" fillId="0" borderId="0" xfId="0" applyFont="1"/>
    <xf numFmtId="0" fontId="1" fillId="2" borderId="0" xfId="0" applyFont="1" applyFill="1"/>
    <xf numFmtId="0" fontId="1" fillId="0" borderId="0" xfId="0" applyFont="1" applyAlignment="1">
      <alignment horizontal="left"/>
    </xf>
    <xf numFmtId="0" fontId="0" fillId="3" borderId="0" xfId="0" applyFill="1"/>
    <xf numFmtId="0" fontId="0" fillId="0" borderId="0" xfId="0" applyAlignment="1">
      <alignment horizontal="center"/>
    </xf>
    <xf numFmtId="0" fontId="0" fillId="0" borderId="0" xfId="0" applyFill="1"/>
    <xf numFmtId="0" fontId="0" fillId="0" borderId="0" xfId="0" applyAlignment="1">
      <alignment horizontal="left"/>
    </xf>
    <xf numFmtId="0" fontId="0" fillId="0" borderId="0" xfId="0" applyFill="1" applyAlignment="1">
      <alignment horizontal="center"/>
    </xf>
    <xf numFmtId="0" fontId="0" fillId="4" borderId="0" xfId="0" applyFill="1" applyAlignment="1">
      <alignment horizontal="center"/>
    </xf>
    <xf numFmtId="0" fontId="0" fillId="0" borderId="0" xfId="0" applyAlignment="1">
      <alignment horizontal="center" wrapText="1"/>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7" fillId="0" borderId="1" xfId="0" applyFont="1" applyBorder="1" applyAlignment="1">
      <alignment horizontal="center"/>
    </xf>
    <xf numFmtId="0" fontId="8" fillId="0" borderId="0" xfId="0" applyFont="1" applyAlignment="1">
      <alignment horizontal="left"/>
    </xf>
    <xf numFmtId="0" fontId="8" fillId="0" borderId="1" xfId="0" applyFont="1" applyBorder="1" applyAlignment="1">
      <alignment horizontal="left"/>
    </xf>
    <xf numFmtId="0" fontId="0" fillId="5" borderId="0" xfId="0" applyFill="1"/>
    <xf numFmtId="2" fontId="8" fillId="0" borderId="0" xfId="0" applyNumberFormat="1" applyFont="1" applyAlignment="1">
      <alignment horizontal="left" shrinkToFit="1"/>
    </xf>
    <xf numFmtId="0" fontId="8" fillId="0" borderId="1" xfId="0" applyFont="1" applyBorder="1" applyAlignment="1">
      <alignment horizontal="center" vertical="top"/>
    </xf>
    <xf numFmtId="164" fontId="8" fillId="0" borderId="0" xfId="0" applyNumberFormat="1" applyFont="1" applyAlignment="1">
      <alignment horizontal="center"/>
    </xf>
    <xf numFmtId="0" fontId="9" fillId="0" borderId="0" xfId="0" applyFont="1" applyAlignment="1">
      <alignment horizontal="center"/>
    </xf>
    <xf numFmtId="0" fontId="9" fillId="0" borderId="2" xfId="0" applyFont="1" applyBorder="1" applyAlignment="1">
      <alignment horizontal="left"/>
    </xf>
    <xf numFmtId="0" fontId="10" fillId="0" borderId="0" xfId="0" applyFont="1" applyAlignment="1">
      <alignment horizontal="left"/>
    </xf>
    <xf numFmtId="0" fontId="10" fillId="0" borderId="1" xfId="0" applyFont="1" applyBorder="1" applyAlignment="1">
      <alignment horizontal="left"/>
    </xf>
    <xf numFmtId="0" fontId="8" fillId="0" borderId="1" xfId="0" applyFont="1" applyBorder="1" applyAlignment="1">
      <alignment horizontal="center"/>
    </xf>
    <xf numFmtId="0" fontId="8" fillId="0" borderId="0" xfId="1" applyNumberFormat="1" applyFont="1" applyFill="1" applyAlignment="1">
      <alignment horizontal="left"/>
    </xf>
    <xf numFmtId="0" fontId="8" fillId="0" borderId="0" xfId="0" applyFont="1" applyAlignment="1">
      <alignment horizontal="center"/>
    </xf>
    <xf numFmtId="0" fontId="7" fillId="0" borderId="0" xfId="0" applyFont="1" applyAlignment="1">
      <alignment horizontal="center"/>
    </xf>
    <xf numFmtId="0" fontId="7" fillId="0" borderId="0" xfId="0" applyFont="1"/>
    <xf numFmtId="0" fontId="5" fillId="0" borderId="0" xfId="0" applyFont="1" applyAlignment="1">
      <alignment horizontal="center"/>
    </xf>
    <xf numFmtId="0" fontId="5" fillId="0" borderId="0" xfId="0" applyFont="1" applyAlignment="1">
      <alignment horizontal="left" wrapText="1"/>
    </xf>
    <xf numFmtId="0" fontId="5" fillId="6" borderId="0" xfId="0" applyFont="1" applyFill="1" applyAlignment="1">
      <alignment horizontal="left"/>
    </xf>
    <xf numFmtId="0" fontId="11" fillId="5" borderId="0" xfId="0" applyFont="1" applyFill="1" applyAlignment="1">
      <alignment horizontal="right"/>
    </xf>
    <xf numFmtId="0" fontId="11" fillId="0" borderId="0" xfId="0" applyFont="1" applyAlignment="1">
      <alignment horizontal="left"/>
    </xf>
    <xf numFmtId="0" fontId="11" fillId="0" borderId="0" xfId="0" applyFont="1" applyAlignment="1">
      <alignment horizontal="right"/>
    </xf>
    <xf numFmtId="1" fontId="7" fillId="0" borderId="0" xfId="0" applyNumberFormat="1" applyFont="1" applyAlignment="1">
      <alignment wrapText="1"/>
    </xf>
    <xf numFmtId="0" fontId="15" fillId="0" borderId="0" xfId="0" applyFont="1"/>
    <xf numFmtId="0" fontId="14" fillId="0" borderId="0" xfId="0" applyFont="1" applyAlignment="1">
      <alignment horizontal="left"/>
    </xf>
    <xf numFmtId="0" fontId="16" fillId="0" borderId="0" xfId="0" applyFont="1" applyAlignment="1">
      <alignment horizontal="left"/>
    </xf>
    <xf numFmtId="0" fontId="14" fillId="0" borderId="0" xfId="0" applyFont="1" applyAlignment="1">
      <alignment horizontal="center"/>
    </xf>
    <xf numFmtId="0" fontId="14" fillId="0" borderId="0" xfId="0" applyFont="1" applyAlignment="1">
      <alignment horizontal="left" wrapText="1"/>
    </xf>
    <xf numFmtId="0" fontId="14" fillId="6" borderId="0" xfId="0" applyFont="1" applyFill="1" applyAlignment="1">
      <alignment horizontal="left"/>
    </xf>
    <xf numFmtId="0" fontId="11" fillId="0" borderId="0" xfId="0" applyFont="1" applyAlignment="1">
      <alignment horizontal="left" wrapText="1"/>
    </xf>
    <xf numFmtId="0" fontId="18" fillId="0" borderId="0" xfId="0" applyFont="1" applyAlignment="1">
      <alignment horizontal="center"/>
    </xf>
    <xf numFmtId="0" fontId="15" fillId="0" borderId="3" xfId="0" applyFont="1" applyBorder="1"/>
    <xf numFmtId="0" fontId="11" fillId="0" borderId="3" xfId="0" applyFont="1" applyBorder="1" applyAlignment="1">
      <alignment horizontal="center"/>
    </xf>
    <xf numFmtId="0" fontId="0" fillId="0" borderId="3" xfId="0" applyBorder="1"/>
    <xf numFmtId="0" fontId="17" fillId="0" borderId="3" xfId="0" applyFont="1" applyBorder="1" applyAlignment="1">
      <alignment horizontal="center"/>
    </xf>
    <xf numFmtId="0" fontId="14" fillId="0" borderId="3" xfId="0" applyFont="1" applyBorder="1" applyAlignment="1">
      <alignment horizontal="center"/>
    </xf>
    <xf numFmtId="0" fontId="7" fillId="5" borderId="0" xfId="0" applyFont="1" applyFill="1" applyAlignment="1">
      <alignment horizontal="center"/>
    </xf>
    <xf numFmtId="0" fontId="8" fillId="0" borderId="0" xfId="0" applyFont="1" applyAlignment="1">
      <alignment horizontal="center" vertical="top"/>
    </xf>
    <xf numFmtId="0" fontId="9" fillId="0" borderId="0" xfId="0" applyFont="1" applyAlignment="1">
      <alignment horizontal="left"/>
    </xf>
    <xf numFmtId="0" fontId="8" fillId="0" borderId="0" xfId="1" applyNumberFormat="1" applyFont="1" applyFill="1" applyBorder="1" applyAlignment="1">
      <alignment horizontal="left"/>
    </xf>
    <xf numFmtId="2" fontId="8" fillId="0" borderId="0" xfId="0" applyNumberFormat="1" applyFont="1" applyAlignment="1">
      <alignment horizontal="left"/>
    </xf>
    <xf numFmtId="0" fontId="8" fillId="0" borderId="0" xfId="0" applyFont="1" applyAlignment="1">
      <alignment vertical="top"/>
    </xf>
    <xf numFmtId="0" fontId="20" fillId="7" borderId="0" xfId="0" applyFont="1" applyFill="1"/>
    <xf numFmtId="1" fontId="8" fillId="0" borderId="0" xfId="0" applyNumberFormat="1" applyFont="1" applyAlignment="1">
      <alignment horizontal="center" wrapText="1"/>
    </xf>
    <xf numFmtId="0" fontId="8" fillId="0" borderId="0" xfId="0" applyFont="1" applyAlignment="1">
      <alignment horizontal="center" vertical="top" wrapText="1"/>
    </xf>
    <xf numFmtId="165" fontId="8" fillId="6" borderId="0" xfId="0" applyNumberFormat="1" applyFont="1" applyFill="1" applyAlignment="1">
      <alignment horizontal="left"/>
    </xf>
    <xf numFmtId="9" fontId="8" fillId="0" borderId="0" xfId="1" applyFont="1" applyBorder="1" applyAlignment="1">
      <alignment horizontal="left"/>
    </xf>
    <xf numFmtId="0" fontId="8" fillId="0" borderId="0" xfId="0" applyFont="1" applyAlignment="1">
      <alignment horizontal="center" wrapText="1"/>
    </xf>
    <xf numFmtId="2" fontId="8" fillId="0" borderId="0" xfId="0" applyNumberFormat="1" applyFont="1" applyAlignment="1">
      <alignment horizontal="center"/>
    </xf>
    <xf numFmtId="0" fontId="20" fillId="0" borderId="0" xfId="0" applyFont="1"/>
    <xf numFmtId="0" fontId="21" fillId="0" borderId="0" xfId="0" applyFont="1" applyAlignment="1">
      <alignment horizontal="left"/>
    </xf>
    <xf numFmtId="0" fontId="21" fillId="0" borderId="0" xfId="0" applyFont="1" applyAlignment="1">
      <alignment horizontal="center"/>
    </xf>
    <xf numFmtId="0" fontId="4" fillId="0" borderId="4" xfId="0" applyFont="1" applyBorder="1" applyAlignment="1">
      <alignment horizontal="center"/>
    </xf>
    <xf numFmtId="0" fontId="0" fillId="0" borderId="4" xfId="0" applyBorder="1" applyAlignment="1">
      <alignment horizontal="center"/>
    </xf>
    <xf numFmtId="0" fontId="11" fillId="0" borderId="4" xfId="0" applyFont="1" applyBorder="1" applyAlignment="1">
      <alignment horizontal="left"/>
    </xf>
    <xf numFmtId="0" fontId="5" fillId="0" borderId="4" xfId="0" applyFont="1" applyBorder="1" applyAlignment="1">
      <alignment horizontal="center"/>
    </xf>
    <xf numFmtId="0" fontId="6" fillId="0" borderId="4" xfId="0" applyFont="1" applyBorder="1" applyAlignment="1">
      <alignment horizontal="left"/>
    </xf>
    <xf numFmtId="0" fontId="7" fillId="0" borderId="4" xfId="0" applyFont="1" applyBorder="1" applyAlignment="1">
      <alignment horizontal="center"/>
    </xf>
    <xf numFmtId="0" fontId="7" fillId="0" borderId="4" xfId="0" applyFont="1" applyBorder="1" applyAlignment="1">
      <alignment horizontal="left"/>
    </xf>
    <xf numFmtId="0" fontId="8" fillId="0" borderId="4" xfId="0" applyFont="1" applyBorder="1" applyAlignment="1">
      <alignment horizontal="center" vertical="center"/>
    </xf>
    <xf numFmtId="0" fontId="8" fillId="0" borderId="4" xfId="0" applyFont="1" applyBorder="1" applyAlignment="1">
      <alignment horizontal="left"/>
    </xf>
    <xf numFmtId="0" fontId="7" fillId="5" borderId="4" xfId="0" applyFont="1" applyFill="1" applyBorder="1" applyAlignment="1">
      <alignment horizontal="center"/>
    </xf>
    <xf numFmtId="0" fontId="0" fillId="5" borderId="4" xfId="0" applyFill="1" applyBorder="1"/>
    <xf numFmtId="2" fontId="8" fillId="0" borderId="4" xfId="0" applyNumberFormat="1" applyFont="1" applyBorder="1" applyAlignment="1">
      <alignment horizontal="center" shrinkToFit="1"/>
    </xf>
    <xf numFmtId="0" fontId="8" fillId="0" borderId="4" xfId="0" applyFont="1" applyBorder="1" applyAlignment="1">
      <alignment vertical="top"/>
    </xf>
    <xf numFmtId="0" fontId="7" fillId="0" borderId="4" xfId="0" applyFont="1" applyBorder="1"/>
    <xf numFmtId="2" fontId="8" fillId="0" borderId="4" xfId="0" applyNumberFormat="1" applyFont="1" applyBorder="1" applyAlignment="1">
      <alignment horizontal="center"/>
    </xf>
    <xf numFmtId="0" fontId="8" fillId="0" borderId="4" xfId="0" applyFont="1" applyBorder="1" applyAlignment="1">
      <alignment horizontal="left" vertical="top"/>
    </xf>
    <xf numFmtId="164" fontId="8" fillId="0" borderId="4" xfId="0" applyNumberFormat="1" applyFont="1" applyBorder="1" applyAlignment="1">
      <alignment horizontal="center"/>
    </xf>
    <xf numFmtId="2" fontId="19" fillId="0" borderId="4" xfId="0" applyNumberFormat="1" applyFont="1" applyBorder="1" applyAlignment="1">
      <alignment horizontal="center"/>
    </xf>
    <xf numFmtId="0" fontId="9" fillId="0" borderId="4" xfId="0" applyFont="1" applyBorder="1" applyAlignment="1">
      <alignment horizontal="left"/>
    </xf>
    <xf numFmtId="0" fontId="10" fillId="0" borderId="4" xfId="0" applyFont="1" applyBorder="1" applyAlignment="1">
      <alignment horizontal="center"/>
    </xf>
    <xf numFmtId="0" fontId="10" fillId="0" borderId="4" xfId="0" applyFont="1" applyBorder="1" applyAlignment="1">
      <alignment horizontal="left"/>
    </xf>
    <xf numFmtId="0" fontId="8" fillId="0" borderId="4" xfId="0" applyFont="1" applyBorder="1" applyAlignment="1">
      <alignment horizontal="center"/>
    </xf>
    <xf numFmtId="0" fontId="8" fillId="0" borderId="4" xfId="1" applyNumberFormat="1" applyFont="1" applyFill="1" applyBorder="1" applyAlignment="1">
      <alignment horizontal="center"/>
    </xf>
    <xf numFmtId="0" fontId="7" fillId="0" borderId="4" xfId="0" applyFont="1" applyBorder="1" applyAlignment="1">
      <alignment vertical="top"/>
    </xf>
    <xf numFmtId="0" fontId="7" fillId="5" borderId="4" xfId="0" applyFont="1" applyFill="1" applyBorder="1"/>
    <xf numFmtId="1" fontId="8" fillId="0" borderId="4" xfId="0" applyNumberFormat="1" applyFont="1" applyBorder="1" applyAlignment="1">
      <alignment horizontal="center" wrapText="1"/>
    </xf>
    <xf numFmtId="0" fontId="8" fillId="0" borderId="4" xfId="0" applyFont="1" applyBorder="1" applyAlignment="1">
      <alignment horizontal="center" wrapText="1"/>
    </xf>
    <xf numFmtId="0" fontId="8" fillId="8" borderId="4" xfId="0" applyFont="1" applyFill="1" applyBorder="1" applyAlignment="1">
      <alignment horizontal="left" vertical="top"/>
    </xf>
    <xf numFmtId="165" fontId="8" fillId="6" borderId="4" xfId="0" applyNumberFormat="1" applyFont="1" applyFill="1" applyBorder="1" applyAlignment="1">
      <alignment horizontal="center"/>
    </xf>
    <xf numFmtId="0" fontId="22" fillId="0" borderId="4" xfId="2" applyFont="1" applyBorder="1" applyAlignment="1">
      <alignment vertical="center"/>
    </xf>
    <xf numFmtId="10" fontId="8" fillId="0" borderId="4" xfId="1" applyNumberFormat="1" applyFont="1" applyBorder="1" applyAlignment="1">
      <alignment horizontal="center" wrapText="1"/>
    </xf>
    <xf numFmtId="165" fontId="7" fillId="5" borderId="4" xfId="0" applyNumberFormat="1" applyFont="1" applyFill="1" applyBorder="1" applyAlignment="1">
      <alignment horizontal="center"/>
    </xf>
    <xf numFmtId="1" fontId="8" fillId="0" borderId="4" xfId="0" applyNumberFormat="1" applyFont="1" applyBorder="1" applyAlignment="1">
      <alignment horizontal="center"/>
    </xf>
    <xf numFmtId="1" fontId="8" fillId="0" borderId="4" xfId="0" applyNumberFormat="1" applyFont="1" applyBorder="1" applyAlignment="1">
      <alignment horizontal="left"/>
    </xf>
    <xf numFmtId="166" fontId="7" fillId="5" borderId="4" xfId="0" applyNumberFormat="1" applyFont="1" applyFill="1" applyBorder="1" applyAlignment="1">
      <alignment horizontal="center"/>
    </xf>
    <xf numFmtId="0" fontId="8" fillId="0" borderId="4" xfId="0" applyFont="1" applyBorder="1" applyAlignment="1">
      <alignment horizontal="center" vertical="top"/>
    </xf>
    <xf numFmtId="0" fontId="24" fillId="0" borderId="4" xfId="0" applyFont="1" applyBorder="1" applyAlignment="1">
      <alignment horizontal="left"/>
    </xf>
    <xf numFmtId="0" fontId="0" fillId="0" borderId="4" xfId="0" applyBorder="1"/>
    <xf numFmtId="0" fontId="28" fillId="9" borderId="0" xfId="0" applyFont="1" applyFill="1" applyAlignment="1">
      <alignment horizontal="center"/>
    </xf>
    <xf numFmtId="0" fontId="8" fillId="0" borderId="0" xfId="0" applyFont="1" applyAlignment="1">
      <alignment horizontal="center" vertical="center"/>
    </xf>
    <xf numFmtId="2" fontId="8" fillId="0" borderId="0" xfId="0" applyNumberFormat="1" applyFont="1" applyAlignment="1">
      <alignment horizontal="center" vertical="top" shrinkToFit="1"/>
    </xf>
    <xf numFmtId="0" fontId="8" fillId="0" borderId="0" xfId="0" applyFont="1" applyAlignment="1">
      <alignment horizontal="left" vertical="top"/>
    </xf>
    <xf numFmtId="2" fontId="9" fillId="0" borderId="0" xfId="0" applyNumberFormat="1" applyFont="1" applyAlignment="1">
      <alignment horizontal="center"/>
    </xf>
    <xf numFmtId="0" fontId="10" fillId="0" borderId="0" xfId="0" applyFont="1" applyAlignment="1">
      <alignment horizontal="center"/>
    </xf>
    <xf numFmtId="0" fontId="8" fillId="0" borderId="0" xfId="1" applyNumberFormat="1" applyFont="1" applyFill="1" applyBorder="1" applyAlignment="1">
      <alignment horizontal="center"/>
    </xf>
    <xf numFmtId="0" fontId="7" fillId="0" borderId="0" xfId="0" applyFont="1" applyAlignment="1">
      <alignment vertical="top"/>
    </xf>
    <xf numFmtId="0" fontId="7" fillId="5" borderId="0" xfId="0" applyFont="1" applyFill="1"/>
    <xf numFmtId="165" fontId="8" fillId="6" borderId="0" xfId="0" applyNumberFormat="1" applyFont="1" applyFill="1" applyAlignment="1">
      <alignment horizontal="center"/>
    </xf>
    <xf numFmtId="10" fontId="8" fillId="0" borderId="0" xfId="1"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left"/>
    </xf>
    <xf numFmtId="166" fontId="7" fillId="5" borderId="0" xfId="0" applyNumberFormat="1" applyFont="1" applyFill="1" applyAlignment="1">
      <alignment horizontal="center"/>
    </xf>
    <xf numFmtId="0" fontId="4" fillId="9" borderId="4" xfId="0" applyFont="1" applyFill="1" applyBorder="1" applyAlignment="1">
      <alignment horizontal="center"/>
    </xf>
    <xf numFmtId="2" fontId="8" fillId="5" borderId="4" xfId="0" applyNumberFormat="1" applyFont="1" applyFill="1" applyBorder="1" applyAlignment="1">
      <alignment horizontal="center" vertical="top" shrinkToFit="1"/>
    </xf>
    <xf numFmtId="2" fontId="8" fillId="0" borderId="4" xfId="0" applyNumberFormat="1" applyFont="1" applyBorder="1" applyAlignment="1">
      <alignment horizontal="center" vertical="top" shrinkToFit="1"/>
    </xf>
    <xf numFmtId="0" fontId="4" fillId="9" borderId="0" xfId="0" applyFont="1" applyFill="1" applyAlignment="1">
      <alignment horizontal="center"/>
    </xf>
    <xf numFmtId="0" fontId="6" fillId="0" borderId="0" xfId="0" applyFont="1" applyAlignment="1">
      <alignment horizontal="center"/>
    </xf>
    <xf numFmtId="0" fontId="10" fillId="0" borderId="0" xfId="0" applyFont="1" applyAlignment="1">
      <alignment horizontal="center" vertical="top"/>
    </xf>
    <xf numFmtId="0" fontId="8" fillId="0" borderId="0" xfId="0" applyFont="1"/>
    <xf numFmtId="2" fontId="8" fillId="0" borderId="0" xfId="0" applyNumberFormat="1" applyFont="1" applyAlignment="1">
      <alignment horizontal="center" vertical="top"/>
    </xf>
    <xf numFmtId="0" fontId="6" fillId="0" borderId="0" xfId="0" applyFont="1"/>
    <xf numFmtId="0" fontId="8" fillId="0" borderId="4" xfId="0" applyFont="1" applyBorder="1"/>
    <xf numFmtId="0" fontId="23" fillId="0" borderId="0" xfId="0" applyFont="1" applyAlignment="1">
      <alignment horizontal="left"/>
    </xf>
    <xf numFmtId="165" fontId="8" fillId="0" borderId="0" xfId="0" applyNumberFormat="1" applyFont="1" applyAlignment="1">
      <alignment horizontal="center"/>
    </xf>
    <xf numFmtId="0" fontId="23" fillId="0" borderId="0" xfId="0" applyFont="1" applyAlignment="1">
      <alignment horizontal="left" vertical="top"/>
    </xf>
    <xf numFmtId="166" fontId="8" fillId="0" borderId="0" xfId="0" applyNumberFormat="1" applyFont="1" applyAlignment="1">
      <alignment horizontal="center"/>
    </xf>
    <xf numFmtId="0" fontId="0" fillId="0" borderId="0" xfId="0" applyAlignment="1">
      <alignment horizontal="right"/>
    </xf>
    <xf numFmtId="164" fontId="8" fillId="0" borderId="0" xfId="0" applyNumberFormat="1" applyFont="1" applyAlignment="1">
      <alignment horizontal="center" vertical="top"/>
    </xf>
    <xf numFmtId="1" fontId="8" fillId="0" borderId="0" xfId="0" applyNumberFormat="1" applyFont="1" applyAlignment="1">
      <alignment horizontal="center" vertical="top" wrapText="1"/>
    </xf>
    <xf numFmtId="10" fontId="8" fillId="0" borderId="0" xfId="1" applyNumberFormat="1" applyFont="1" applyFill="1" applyBorder="1" applyAlignment="1">
      <alignment horizontal="center" vertical="top"/>
    </xf>
    <xf numFmtId="0" fontId="23" fillId="0" borderId="0" xfId="0" applyFont="1" applyAlignment="1">
      <alignment horizontal="center" vertical="top" wrapText="1"/>
    </xf>
    <xf numFmtId="0" fontId="24" fillId="0" borderId="0" xfId="0" applyFont="1" applyAlignment="1">
      <alignment horizontal="left"/>
    </xf>
    <xf numFmtId="0" fontId="10" fillId="0" borderId="0" xfId="0" applyFont="1" applyAlignment="1">
      <alignment horizontal="left" vertical="top"/>
    </xf>
    <xf numFmtId="9" fontId="8" fillId="0" borderId="0" xfId="1" applyFont="1" applyBorder="1" applyAlignment="1">
      <alignment horizontal="center"/>
    </xf>
    <xf numFmtId="0" fontId="6" fillId="0" borderId="4" xfId="0" applyFont="1" applyBorder="1" applyAlignment="1">
      <alignment horizontal="center"/>
    </xf>
    <xf numFmtId="1" fontId="18" fillId="0" borderId="0" xfId="0" applyNumberFormat="1" applyFont="1" applyAlignment="1">
      <alignment horizontal="center"/>
    </xf>
    <xf numFmtId="2" fontId="24" fillId="0" borderId="0" xfId="0" applyNumberFormat="1" applyFont="1" applyAlignment="1">
      <alignment horizontal="center" vertical="top"/>
    </xf>
    <xf numFmtId="1" fontId="9" fillId="0" borderId="0" xfId="0" applyNumberFormat="1" applyFont="1" applyAlignment="1">
      <alignment horizontal="center"/>
    </xf>
    <xf numFmtId="0" fontId="9" fillId="0" borderId="0" xfId="0" applyFont="1" applyAlignment="1">
      <alignment horizontal="left" vertical="top"/>
    </xf>
    <xf numFmtId="0" fontId="8" fillId="8" borderId="0" xfId="0" applyFont="1" applyFill="1" applyAlignment="1">
      <alignment horizontal="center" wrapText="1"/>
    </xf>
    <xf numFmtId="0" fontId="8" fillId="8" borderId="0" xfId="0" applyFont="1" applyFill="1" applyAlignment="1">
      <alignment horizontal="left" vertical="top"/>
    </xf>
    <xf numFmtId="1" fontId="18" fillId="0" borderId="0" xfId="0" applyNumberFormat="1" applyFont="1" applyAlignment="1">
      <alignment horizontal="left"/>
    </xf>
    <xf numFmtId="2" fontId="10" fillId="0" borderId="0" xfId="0" applyNumberFormat="1" applyFont="1" applyAlignment="1">
      <alignment horizontal="center"/>
    </xf>
    <xf numFmtId="166" fontId="8" fillId="0" borderId="0" xfId="0" applyNumberFormat="1" applyFont="1" applyAlignment="1">
      <alignment horizontal="center" vertical="top"/>
    </xf>
    <xf numFmtId="165" fontId="8" fillId="0" borderId="0" xfId="0" applyNumberFormat="1" applyFont="1" applyAlignment="1">
      <alignment horizontal="center" vertical="top"/>
    </xf>
    <xf numFmtId="10" fontId="8" fillId="0" borderId="0" xfId="1" applyNumberFormat="1" applyFont="1" applyFill="1" applyBorder="1" applyAlignment="1">
      <alignment horizontal="center"/>
    </xf>
    <xf numFmtId="0" fontId="8" fillId="0" borderId="0" xfId="0" applyFont="1" applyAlignment="1">
      <alignment horizontal="left" vertical="center"/>
    </xf>
    <xf numFmtId="0" fontId="33" fillId="0" borderId="0" xfId="0" applyFont="1" applyAlignment="1">
      <alignment horizontal="left" vertical="center"/>
    </xf>
    <xf numFmtId="0" fontId="8" fillId="0" borderId="0" xfId="0" quotePrefix="1" applyFont="1" applyAlignment="1">
      <alignment horizontal="left"/>
    </xf>
    <xf numFmtId="166" fontId="8" fillId="0" borderId="0" xfId="1" applyNumberFormat="1" applyFont="1" applyFill="1" applyBorder="1" applyAlignment="1">
      <alignment horizontal="center"/>
    </xf>
    <xf numFmtId="165" fontId="8" fillId="6" borderId="0" xfId="0" applyNumberFormat="1" applyFont="1" applyFill="1" applyAlignment="1">
      <alignment horizontal="center" vertical="top"/>
    </xf>
    <xf numFmtId="0" fontId="34" fillId="0" borderId="0" xfId="0" applyFont="1" applyAlignment="1">
      <alignment horizontal="left"/>
    </xf>
    <xf numFmtId="0" fontId="0" fillId="0" borderId="4" xfId="0" applyBorder="1" applyAlignment="1">
      <alignment horizontal="left"/>
    </xf>
    <xf numFmtId="2" fontId="9" fillId="0" borderId="4" xfId="0" applyNumberFormat="1" applyFont="1" applyBorder="1" applyAlignment="1">
      <alignment horizontal="center"/>
    </xf>
    <xf numFmtId="0" fontId="23" fillId="0" borderId="0" xfId="0" applyFont="1" applyAlignment="1">
      <alignment horizontal="center" vertical="top"/>
    </xf>
    <xf numFmtId="166" fontId="8" fillId="0" borderId="0" xfId="1" applyNumberFormat="1" applyFont="1" applyBorder="1" applyAlignment="1">
      <alignment horizontal="center"/>
    </xf>
    <xf numFmtId="2" fontId="8" fillId="7" borderId="4" xfId="0" applyNumberFormat="1" applyFont="1" applyFill="1" applyBorder="1" applyAlignment="1">
      <alignment horizontal="center" vertical="top" shrinkToFit="1"/>
    </xf>
    <xf numFmtId="2" fontId="8" fillId="0" borderId="0" xfId="1" applyNumberFormat="1" applyFont="1" applyFill="1" applyBorder="1" applyAlignment="1">
      <alignment horizontal="center" vertical="top"/>
    </xf>
    <xf numFmtId="0" fontId="35" fillId="0" borderId="0" xfId="0" applyFont="1" applyAlignment="1">
      <alignment horizontal="center"/>
    </xf>
    <xf numFmtId="0" fontId="25" fillId="0" borderId="0" xfId="0" applyFont="1" applyAlignment="1">
      <alignment horizontal="left"/>
    </xf>
    <xf numFmtId="0" fontId="4" fillId="9" borderId="5" xfId="0" applyFont="1" applyFill="1" applyBorder="1" applyAlignment="1">
      <alignment horizontal="center"/>
    </xf>
    <xf numFmtId="0" fontId="0" fillId="0" borderId="5" xfId="0" applyBorder="1" applyAlignment="1">
      <alignment horizontal="center"/>
    </xf>
    <xf numFmtId="0" fontId="5" fillId="0" borderId="5" xfId="0" applyFont="1" applyBorder="1" applyAlignment="1">
      <alignment horizontal="center"/>
    </xf>
    <xf numFmtId="0" fontId="6" fillId="0" borderId="5" xfId="0" applyFont="1" applyBorder="1" applyAlignment="1">
      <alignment horizontal="left"/>
    </xf>
    <xf numFmtId="0" fontId="7" fillId="0" borderId="5" xfId="0" applyFont="1" applyBorder="1" applyAlignment="1">
      <alignment horizontal="center"/>
    </xf>
    <xf numFmtId="0" fontId="8" fillId="0" borderId="5" xfId="0" applyFont="1" applyBorder="1" applyAlignment="1">
      <alignment horizontal="center" vertical="top"/>
    </xf>
    <xf numFmtId="0" fontId="8" fillId="0" borderId="5" xfId="0" applyFont="1" applyBorder="1" applyAlignment="1">
      <alignment horizontal="left" vertical="top"/>
    </xf>
    <xf numFmtId="0" fontId="7" fillId="5" borderId="5" xfId="0" applyFont="1" applyFill="1" applyBorder="1" applyAlignment="1">
      <alignment horizontal="center"/>
    </xf>
    <xf numFmtId="0" fontId="0" fillId="5" borderId="5" xfId="0" applyFill="1" applyBorder="1"/>
    <xf numFmtId="2" fontId="8" fillId="0" borderId="5" xfId="0" applyNumberFormat="1" applyFont="1" applyBorder="1" applyAlignment="1">
      <alignment horizontal="center" vertical="top" shrinkToFit="1"/>
    </xf>
    <xf numFmtId="0" fontId="7" fillId="0" borderId="5" xfId="0" applyFont="1" applyBorder="1"/>
    <xf numFmtId="2" fontId="8" fillId="0" borderId="5" xfId="0" applyNumberFormat="1" applyFont="1" applyBorder="1" applyAlignment="1">
      <alignment horizontal="center"/>
    </xf>
    <xf numFmtId="164" fontId="8" fillId="0" borderId="5" xfId="0" applyNumberFormat="1" applyFont="1" applyBorder="1" applyAlignment="1">
      <alignment horizontal="center"/>
    </xf>
    <xf numFmtId="0" fontId="8" fillId="0" borderId="5" xfId="0" applyFont="1" applyBorder="1" applyAlignment="1">
      <alignment horizontal="left"/>
    </xf>
    <xf numFmtId="2" fontId="9" fillId="0" borderId="5" xfId="0" applyNumberFormat="1" applyFont="1" applyBorder="1" applyAlignment="1">
      <alignment horizontal="center"/>
    </xf>
    <xf numFmtId="0" fontId="10" fillId="0" borderId="5" xfId="0" applyFont="1" applyBorder="1" applyAlignment="1">
      <alignment horizontal="center"/>
    </xf>
    <xf numFmtId="0" fontId="10" fillId="0" borderId="5" xfId="0" applyFont="1" applyBorder="1" applyAlignment="1">
      <alignment horizontal="left"/>
    </xf>
    <xf numFmtId="0" fontId="8" fillId="0" borderId="5" xfId="0" applyFont="1" applyBorder="1" applyAlignment="1">
      <alignment horizontal="center"/>
    </xf>
    <xf numFmtId="0" fontId="8" fillId="0" borderId="5" xfId="1" applyNumberFormat="1" applyFont="1" applyFill="1" applyBorder="1" applyAlignment="1">
      <alignment horizontal="center"/>
    </xf>
    <xf numFmtId="0" fontId="7" fillId="0" borderId="5" xfId="0" applyFont="1" applyBorder="1" applyAlignment="1">
      <alignment vertical="top"/>
    </xf>
    <xf numFmtId="0" fontId="7" fillId="5" borderId="5" xfId="0" applyFont="1" applyFill="1" applyBorder="1"/>
    <xf numFmtId="1" fontId="8" fillId="0" borderId="5" xfId="0" applyNumberFormat="1" applyFont="1" applyBorder="1" applyAlignment="1">
      <alignment horizontal="center" wrapText="1"/>
    </xf>
    <xf numFmtId="0" fontId="8" fillId="0" borderId="5" xfId="0" applyFont="1" applyBorder="1" applyAlignment="1">
      <alignment horizontal="center" wrapText="1"/>
    </xf>
    <xf numFmtId="165" fontId="8" fillId="6" borderId="5" xfId="0" applyNumberFormat="1" applyFont="1" applyFill="1" applyBorder="1" applyAlignment="1">
      <alignment horizontal="center"/>
    </xf>
    <xf numFmtId="9" fontId="8" fillId="0" borderId="5" xfId="1" applyFont="1" applyBorder="1" applyAlignment="1">
      <alignment horizontal="center"/>
    </xf>
    <xf numFmtId="1" fontId="8" fillId="0" borderId="5" xfId="0" applyNumberFormat="1" applyFont="1" applyBorder="1" applyAlignment="1">
      <alignment horizontal="center"/>
    </xf>
    <xf numFmtId="1" fontId="8" fillId="0" borderId="5" xfId="0" applyNumberFormat="1" applyFont="1" applyBorder="1" applyAlignment="1">
      <alignment horizontal="left"/>
    </xf>
    <xf numFmtId="166" fontId="7" fillId="5" borderId="5" xfId="0" applyNumberFormat="1" applyFont="1" applyFill="1" applyBorder="1" applyAlignment="1">
      <alignment horizontal="center"/>
    </xf>
    <xf numFmtId="0" fontId="0" fillId="0" borderId="5" xfId="0" applyBorder="1"/>
    <xf numFmtId="0" fontId="4" fillId="9" borderId="6" xfId="0" applyFont="1" applyFill="1" applyBorder="1" applyAlignment="1">
      <alignment horizontal="center"/>
    </xf>
    <xf numFmtId="0" fontId="0" fillId="0" borderId="6" xfId="0" applyBorder="1" applyAlignment="1">
      <alignment horizontal="center"/>
    </xf>
    <xf numFmtId="0" fontId="5" fillId="0" borderId="6" xfId="0" applyFont="1" applyBorder="1" applyAlignment="1">
      <alignment horizontal="center"/>
    </xf>
    <xf numFmtId="0" fontId="6" fillId="0" borderId="6" xfId="0" applyFont="1" applyBorder="1" applyAlignment="1">
      <alignment horizontal="left"/>
    </xf>
    <xf numFmtId="0" fontId="7" fillId="0" borderId="6" xfId="0" applyFont="1" applyBorder="1" applyAlignment="1">
      <alignment horizontal="center"/>
    </xf>
    <xf numFmtId="0" fontId="8" fillId="0" borderId="6" xfId="0" applyFont="1" applyBorder="1" applyAlignment="1">
      <alignment horizontal="left" vertical="top"/>
    </xf>
    <xf numFmtId="0" fontId="0" fillId="5" borderId="6" xfId="0" applyFill="1" applyBorder="1"/>
    <xf numFmtId="2" fontId="8" fillId="0" borderId="6" xfId="0" applyNumberFormat="1" applyFont="1" applyBorder="1" applyAlignment="1">
      <alignment horizontal="center" vertical="top" shrinkToFit="1"/>
    </xf>
    <xf numFmtId="0" fontId="7" fillId="0" borderId="6" xfId="0" applyFont="1" applyBorder="1"/>
    <xf numFmtId="2" fontId="8" fillId="0" borderId="6" xfId="0" applyNumberFormat="1" applyFont="1" applyBorder="1" applyAlignment="1">
      <alignment horizontal="center"/>
    </xf>
    <xf numFmtId="0" fontId="8" fillId="0" borderId="6" xfId="0" applyFont="1" applyBorder="1" applyAlignment="1">
      <alignment horizontal="left"/>
    </xf>
    <xf numFmtId="0" fontId="9" fillId="0" borderId="6" xfId="0" applyFont="1" applyBorder="1" applyAlignment="1">
      <alignment horizontal="left"/>
    </xf>
    <xf numFmtId="0" fontId="10" fillId="0" borderId="6" xfId="0" applyFont="1" applyBorder="1" applyAlignment="1">
      <alignment horizontal="left"/>
    </xf>
    <xf numFmtId="0" fontId="8" fillId="0" borderId="6" xfId="1" applyNumberFormat="1" applyFont="1" applyFill="1" applyBorder="1" applyAlignment="1">
      <alignment horizontal="center"/>
    </xf>
    <xf numFmtId="0" fontId="7" fillId="0" borderId="6" xfId="0" applyFont="1" applyBorder="1" applyAlignment="1">
      <alignment vertical="top"/>
    </xf>
    <xf numFmtId="0" fontId="7" fillId="5" borderId="6" xfId="0" applyFont="1" applyFill="1" applyBorder="1"/>
    <xf numFmtId="0" fontId="8" fillId="0" borderId="6" xfId="0" applyFont="1" applyBorder="1" applyAlignment="1">
      <alignment horizontal="center"/>
    </xf>
    <xf numFmtId="1" fontId="8" fillId="0" borderId="6" xfId="0" applyNumberFormat="1" applyFont="1" applyBorder="1" applyAlignment="1">
      <alignment horizontal="left"/>
    </xf>
    <xf numFmtId="0" fontId="8" fillId="0" borderId="6" xfId="0" applyFont="1" applyBorder="1" applyAlignment="1">
      <alignment horizontal="center" vertical="top"/>
    </xf>
    <xf numFmtId="0" fontId="0" fillId="0" borderId="6" xfId="0" applyBorder="1"/>
    <xf numFmtId="0" fontId="8" fillId="6" borderId="0" xfId="0" applyFont="1" applyFill="1" applyAlignment="1">
      <alignment horizontal="center"/>
    </xf>
    <xf numFmtId="0" fontId="8" fillId="6" borderId="0" xfId="0" applyFont="1" applyFill="1" applyAlignment="1">
      <alignment horizontal="left"/>
    </xf>
    <xf numFmtId="0" fontId="24" fillId="0" borderId="0" xfId="0" applyFont="1" applyAlignment="1">
      <alignment horizontal="left" vertical="top"/>
    </xf>
    <xf numFmtId="0" fontId="23" fillId="0" borderId="0" xfId="0" applyFont="1" applyAlignment="1">
      <alignment horizontal="center"/>
    </xf>
    <xf numFmtId="0" fontId="7" fillId="5" borderId="6" xfId="0" applyFont="1" applyFill="1" applyBorder="1" applyAlignment="1">
      <alignment horizontal="center"/>
    </xf>
    <xf numFmtId="164" fontId="8" fillId="0" borderId="6" xfId="0" applyNumberFormat="1" applyFont="1" applyBorder="1" applyAlignment="1">
      <alignment horizontal="center"/>
    </xf>
    <xf numFmtId="2" fontId="9" fillId="0" borderId="6" xfId="0" applyNumberFormat="1" applyFont="1" applyBorder="1" applyAlignment="1">
      <alignment horizontal="center"/>
    </xf>
    <xf numFmtId="0" fontId="10" fillId="0" borderId="6" xfId="0" applyFont="1" applyBorder="1" applyAlignment="1">
      <alignment horizontal="center"/>
    </xf>
    <xf numFmtId="1" fontId="8" fillId="0" borderId="6" xfId="0" applyNumberFormat="1" applyFont="1" applyBorder="1" applyAlignment="1">
      <alignment horizontal="center" wrapText="1"/>
    </xf>
    <xf numFmtId="0" fontId="8" fillId="0" borderId="6" xfId="0" applyFont="1" applyBorder="1" applyAlignment="1">
      <alignment horizontal="center" wrapText="1"/>
    </xf>
    <xf numFmtId="165" fontId="8" fillId="6" borderId="6" xfId="0" applyNumberFormat="1" applyFont="1" applyFill="1" applyBorder="1" applyAlignment="1">
      <alignment horizontal="center"/>
    </xf>
    <xf numFmtId="9" fontId="8" fillId="0" borderId="6" xfId="1" applyFont="1" applyBorder="1" applyAlignment="1">
      <alignment horizontal="center"/>
    </xf>
    <xf numFmtId="1" fontId="8" fillId="0" borderId="6" xfId="0" applyNumberFormat="1" applyFont="1" applyBorder="1" applyAlignment="1">
      <alignment horizontal="center"/>
    </xf>
    <xf numFmtId="166" fontId="7" fillId="5" borderId="6" xfId="0" applyNumberFormat="1" applyFont="1" applyFill="1" applyBorder="1" applyAlignment="1">
      <alignment horizontal="center"/>
    </xf>
    <xf numFmtId="0" fontId="8" fillId="0" borderId="6" xfId="0" applyFont="1" applyBorder="1" applyAlignment="1">
      <alignment vertical="top"/>
    </xf>
    <xf numFmtId="0" fontId="23" fillId="0" borderId="0" xfId="0" applyFont="1" applyAlignment="1">
      <alignment horizontal="center" wrapText="1"/>
    </xf>
    <xf numFmtId="0" fontId="8" fillId="8" borderId="0" xfId="0" applyFont="1" applyFill="1" applyAlignment="1">
      <alignment horizontal="center" vertical="top" wrapText="1"/>
    </xf>
    <xf numFmtId="0" fontId="36" fillId="0" borderId="0" xfId="0" applyFont="1" applyAlignment="1">
      <alignment horizontal="left"/>
    </xf>
    <xf numFmtId="9" fontId="8" fillId="0" borderId="0" xfId="1" applyFont="1" applyFill="1" applyBorder="1" applyAlignment="1">
      <alignment horizontal="center"/>
    </xf>
    <xf numFmtId="2" fontId="9" fillId="0" borderId="0" xfId="0" applyNumberFormat="1" applyFont="1" applyAlignment="1">
      <alignment horizontal="center" vertical="top"/>
    </xf>
    <xf numFmtId="0" fontId="5" fillId="0" borderId="0" xfId="0" applyFont="1" applyAlignment="1">
      <alignment horizontal="center" vertical="center"/>
    </xf>
    <xf numFmtId="1" fontId="33" fillId="0" borderId="0" xfId="0" applyNumberFormat="1" applyFont="1" applyAlignment="1">
      <alignment horizontal="center" wrapText="1"/>
    </xf>
    <xf numFmtId="0" fontId="33" fillId="0" borderId="0" xfId="0" applyFont="1" applyAlignment="1">
      <alignment horizontal="left"/>
    </xf>
    <xf numFmtId="1" fontId="8" fillId="0" borderId="0" xfId="0" applyNumberFormat="1" applyFont="1" applyAlignment="1">
      <alignment horizontal="center" vertical="top"/>
    </xf>
    <xf numFmtId="0" fontId="9" fillId="0" borderId="0" xfId="0" applyFont="1" applyAlignment="1">
      <alignment horizontal="left" wrapText="1"/>
    </xf>
    <xf numFmtId="0" fontId="6" fillId="0" borderId="0" xfId="0" applyFont="1" applyAlignment="1">
      <alignment horizontal="left" vertical="center"/>
    </xf>
    <xf numFmtId="0" fontId="7" fillId="0" borderId="0" xfId="0" applyFont="1" applyAlignment="1">
      <alignment vertical="center"/>
    </xf>
    <xf numFmtId="0" fontId="38" fillId="0" borderId="0" xfId="0" applyFont="1" applyAlignment="1">
      <alignment horizontal="left"/>
    </xf>
    <xf numFmtId="0" fontId="5" fillId="0" borderId="0" xfId="0" applyFont="1" applyAlignment="1">
      <alignment horizontal="center" wrapText="1"/>
    </xf>
    <xf numFmtId="0" fontId="33" fillId="0" borderId="0" xfId="0" applyFont="1" applyAlignment="1">
      <alignment horizontal="center"/>
    </xf>
    <xf numFmtId="2" fontId="8" fillId="0" borderId="4" xfId="0" applyNumberFormat="1" applyFont="1" applyBorder="1" applyAlignment="1">
      <alignment horizontal="center" vertical="top"/>
    </xf>
    <xf numFmtId="166" fontId="10" fillId="0" borderId="0" xfId="0" applyNumberFormat="1" applyFont="1" applyAlignment="1">
      <alignment horizontal="center"/>
    </xf>
    <xf numFmtId="1" fontId="8" fillId="0" borderId="0" xfId="1" applyNumberFormat="1" applyFont="1" applyFill="1" applyBorder="1" applyAlignment="1">
      <alignment horizontal="center" vertical="top"/>
    </xf>
    <xf numFmtId="0" fontId="0" fillId="0" borderId="0" xfId="0" applyAlignment="1">
      <alignment horizontal="left" vertical="top" wrapText="1"/>
    </xf>
    <xf numFmtId="0" fontId="23" fillId="0" borderId="0" xfId="0" applyFont="1"/>
    <xf numFmtId="1" fontId="9" fillId="0" borderId="0" xfId="0" applyNumberFormat="1" applyFont="1" applyAlignment="1">
      <alignment horizontal="center" vertical="top"/>
    </xf>
    <xf numFmtId="1" fontId="8" fillId="0" borderId="0" xfId="1" applyNumberFormat="1" applyFont="1" applyBorder="1" applyAlignment="1">
      <alignment horizontal="center"/>
    </xf>
    <xf numFmtId="0" fontId="8" fillId="6" borderId="4" xfId="0" applyFont="1" applyFill="1" applyBorder="1" applyAlignment="1">
      <alignment horizontal="left"/>
    </xf>
    <xf numFmtId="0" fontId="7" fillId="0" borderId="0" xfId="0" applyFont="1" applyAlignment="1">
      <alignment horizontal="left" vertical="top" wrapText="1"/>
    </xf>
    <xf numFmtId="0" fontId="5" fillId="0" borderId="4" xfId="0" applyFont="1" applyBorder="1" applyAlignment="1">
      <alignment horizontal="center" vertical="center"/>
    </xf>
    <xf numFmtId="0" fontId="6" fillId="0" borderId="4" xfId="0" applyFont="1" applyBorder="1" applyAlignment="1">
      <alignment horizontal="left" vertical="center"/>
    </xf>
    <xf numFmtId="0" fontId="9" fillId="0" borderId="4" xfId="0" applyFont="1" applyBorder="1" applyAlignment="1">
      <alignment horizontal="center"/>
    </xf>
    <xf numFmtId="0" fontId="6" fillId="0" borderId="4" xfId="0" applyFont="1" applyBorder="1" applyAlignment="1">
      <alignment horizontal="left" vertical="top"/>
    </xf>
    <xf numFmtId="2" fontId="8" fillId="0" borderId="0" xfId="0" applyNumberFormat="1" applyFont="1" applyAlignment="1">
      <alignment horizontal="center" shrinkToFit="1"/>
    </xf>
    <xf numFmtId="0" fontId="7" fillId="0" borderId="0" xfId="0" applyFont="1" applyAlignment="1">
      <alignment shrinkToFit="1"/>
    </xf>
    <xf numFmtId="164" fontId="7" fillId="0" borderId="0" xfId="0" applyNumberFormat="1" applyFont="1"/>
    <xf numFmtId="0" fontId="7" fillId="0" borderId="0" xfId="0" applyFont="1" applyAlignment="1">
      <alignment wrapText="1"/>
    </xf>
    <xf numFmtId="0" fontId="7" fillId="6" borderId="0" xfId="0" applyFont="1" applyFill="1"/>
    <xf numFmtId="0" fontId="18" fillId="0" borderId="4" xfId="0" applyFont="1" applyBorder="1" applyAlignment="1">
      <alignment horizontal="left"/>
    </xf>
    <xf numFmtId="0" fontId="49" fillId="0" borderId="4" xfId="0" applyFont="1" applyBorder="1" applyAlignment="1">
      <alignment vertical="center"/>
    </xf>
    <xf numFmtId="0" fontId="7" fillId="0" borderId="4" xfId="0" applyFont="1" applyBorder="1" applyAlignment="1">
      <alignment shrinkToFit="1"/>
    </xf>
    <xf numFmtId="164" fontId="7" fillId="0" borderId="4" xfId="0" applyNumberFormat="1" applyFont="1" applyBorder="1"/>
    <xf numFmtId="0" fontId="7" fillId="0" borderId="4" xfId="0" applyFont="1" applyBorder="1" applyAlignment="1">
      <alignment wrapText="1"/>
    </xf>
    <xf numFmtId="0" fontId="7" fillId="6" borderId="4" xfId="0" applyFont="1" applyFill="1" applyBorder="1"/>
    <xf numFmtId="0" fontId="6" fillId="0" borderId="0" xfId="0" applyFont="1" applyAlignment="1">
      <alignment vertical="center"/>
    </xf>
    <xf numFmtId="0" fontId="7" fillId="0" borderId="0" xfId="0" applyFont="1" applyAlignment="1">
      <alignment horizontal="center" vertical="center"/>
    </xf>
    <xf numFmtId="0" fontId="7" fillId="6" borderId="0" xfId="0" applyFont="1" applyFill="1" applyAlignment="1">
      <alignment horizontal="center"/>
    </xf>
    <xf numFmtId="0" fontId="7" fillId="0" borderId="0" xfId="0" applyFont="1" applyAlignment="1">
      <alignment horizontal="center" vertical="top"/>
    </xf>
    <xf numFmtId="0" fontId="24" fillId="0" borderId="0" xfId="0" applyFont="1" applyAlignment="1">
      <alignment horizontal="center" vertical="top"/>
    </xf>
    <xf numFmtId="0" fontId="24" fillId="0" borderId="0" xfId="0" applyFont="1" applyAlignment="1">
      <alignment vertical="top"/>
    </xf>
    <xf numFmtId="2" fontId="23" fillId="0" borderId="0" xfId="0" applyNumberFormat="1" applyFont="1" applyAlignment="1">
      <alignment horizontal="center" vertical="top"/>
    </xf>
    <xf numFmtId="0" fontId="23" fillId="0" borderId="0" xfId="0" applyFont="1" applyAlignment="1">
      <alignment vertical="top"/>
    </xf>
    <xf numFmtId="0" fontId="47" fillId="0" borderId="0" xfId="0" applyFont="1"/>
    <xf numFmtId="0" fontId="7" fillId="0" borderId="0" xfId="0" applyFont="1" applyAlignment="1">
      <alignment horizontal="center" wrapText="1"/>
    </xf>
    <xf numFmtId="0" fontId="24" fillId="0" borderId="0" xfId="0" applyFont="1" applyAlignment="1">
      <alignment horizontal="center"/>
    </xf>
    <xf numFmtId="0" fontId="0" fillId="0" borderId="0" xfId="0" applyAlignment="1">
      <alignment vertical="center"/>
    </xf>
    <xf numFmtId="0" fontId="18" fillId="0" borderId="0" xfId="0" applyFont="1"/>
    <xf numFmtId="0" fontId="5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center" vertical="center" wrapText="1"/>
    </xf>
    <xf numFmtId="0" fontId="52" fillId="0" borderId="0" xfId="0" applyFont="1"/>
    <xf numFmtId="0" fontId="38" fillId="0" borderId="0" xfId="0" applyFont="1"/>
    <xf numFmtId="0" fontId="8" fillId="8" borderId="0" xfId="0" applyFont="1" applyFill="1"/>
    <xf numFmtId="0" fontId="10" fillId="0" borderId="0" xfId="0" applyFont="1" applyAlignment="1">
      <alignment horizontal="right"/>
    </xf>
    <xf numFmtId="0" fontId="10" fillId="0" borderId="0" xfId="0" applyFont="1"/>
    <xf numFmtId="0" fontId="33" fillId="0" borderId="0" xfId="0" applyFont="1"/>
    <xf numFmtId="0" fontId="8" fillId="8" borderId="0" xfId="0" applyFont="1" applyFill="1" applyAlignment="1">
      <alignment horizontal="left"/>
    </xf>
    <xf numFmtId="0" fontId="4" fillId="9" borderId="0" xfId="0" applyFont="1" applyFill="1" applyAlignment="1">
      <alignment vertical="top"/>
    </xf>
    <xf numFmtId="0" fontId="0" fillId="0" borderId="0" xfId="0" applyAlignment="1">
      <alignment vertical="top"/>
    </xf>
    <xf numFmtId="0" fontId="9" fillId="0" borderId="0" xfId="0" applyFont="1" applyAlignment="1">
      <alignment vertical="top"/>
    </xf>
    <xf numFmtId="0" fontId="10" fillId="0" borderId="0" xfId="0" applyFont="1" applyAlignment="1">
      <alignment horizontal="right" vertical="top"/>
    </xf>
    <xf numFmtId="0" fontId="10" fillId="0" borderId="0" xfId="0" applyFont="1" applyAlignment="1">
      <alignment vertical="top"/>
    </xf>
    <xf numFmtId="0" fontId="8" fillId="0" borderId="0" xfId="1" applyNumberFormat="1" applyFont="1" applyFill="1" applyBorder="1" applyAlignment="1">
      <alignment horizontal="center" vertical="top"/>
    </xf>
    <xf numFmtId="0" fontId="8" fillId="6" borderId="0" xfId="0" applyFont="1" applyFill="1" applyAlignment="1">
      <alignment vertical="top"/>
    </xf>
    <xf numFmtId="1" fontId="8" fillId="0" borderId="0" xfId="0" applyNumberFormat="1" applyFont="1" applyAlignment="1">
      <alignment vertical="top"/>
    </xf>
    <xf numFmtId="0" fontId="3" fillId="0" borderId="0" xfId="2" applyBorder="1" applyAlignment="1">
      <alignment vertical="center"/>
    </xf>
    <xf numFmtId="0" fontId="53" fillId="0" borderId="0" xfId="0" applyFont="1"/>
    <xf numFmtId="0" fontId="7" fillId="0" borderId="0" xfId="0" applyFont="1" applyAlignment="1">
      <alignment vertical="top" wrapText="1"/>
    </xf>
    <xf numFmtId="2" fontId="7" fillId="0" borderId="0" xfId="0" applyNumberFormat="1" applyFont="1"/>
    <xf numFmtId="0" fontId="21" fillId="0" borderId="0" xfId="0" applyFont="1"/>
    <xf numFmtId="0" fontId="53" fillId="0" borderId="6" xfId="0" applyFont="1" applyBorder="1"/>
    <xf numFmtId="0" fontId="54" fillId="0" borderId="6" xfId="0" applyFont="1" applyBorder="1"/>
    <xf numFmtId="0" fontId="55" fillId="0" borderId="0" xfId="0" applyFont="1" applyAlignment="1">
      <alignment horizontal="left"/>
    </xf>
    <xf numFmtId="1" fontId="0" fillId="5" borderId="0" xfId="0" applyNumberFormat="1" applyFill="1"/>
    <xf numFmtId="1" fontId="0" fillId="0" borderId="0" xfId="0" applyNumberFormat="1"/>
    <xf numFmtId="0" fontId="55" fillId="0" borderId="6" xfId="0" applyFont="1" applyBorder="1" applyAlignment="1">
      <alignment horizontal="left"/>
    </xf>
    <xf numFmtId="0" fontId="8" fillId="0" borderId="6" xfId="0" applyFont="1" applyBorder="1"/>
    <xf numFmtId="0" fontId="47" fillId="0" borderId="6" xfId="0" applyFont="1" applyBorder="1"/>
    <xf numFmtId="0" fontId="10" fillId="0" borderId="6" xfId="0" applyFont="1" applyBorder="1"/>
    <xf numFmtId="0" fontId="7" fillId="0" borderId="6" xfId="0" applyFont="1" applyBorder="1" applyAlignment="1">
      <alignment vertical="top" wrapText="1"/>
    </xf>
    <xf numFmtId="2" fontId="7" fillId="0" borderId="6" xfId="0" applyNumberFormat="1" applyFont="1" applyBorder="1"/>
    <xf numFmtId="0" fontId="21" fillId="0" borderId="6" xfId="0" applyFont="1" applyBorder="1"/>
    <xf numFmtId="0" fontId="54" fillId="0" borderId="0" xfId="0" applyFont="1" applyAlignment="1">
      <alignment horizontal="left"/>
    </xf>
    <xf numFmtId="0" fontId="55" fillId="0" borderId="1" xfId="0" applyFont="1" applyBorder="1" applyAlignment="1">
      <alignment horizontal="center"/>
    </xf>
    <xf numFmtId="0" fontId="55" fillId="5" borderId="1" xfId="0" applyFont="1" applyFill="1" applyBorder="1" applyAlignment="1">
      <alignment horizontal="center"/>
    </xf>
    <xf numFmtId="2" fontId="7" fillId="0" borderId="0" xfId="0" applyNumberFormat="1" applyFont="1" applyAlignment="1">
      <alignment shrinkToFit="1"/>
    </xf>
    <xf numFmtId="0" fontId="5" fillId="5" borderId="0" xfId="0" applyFont="1" applyFill="1" applyAlignment="1">
      <alignment horizontal="center"/>
    </xf>
    <xf numFmtId="0" fontId="7" fillId="5" borderId="1" xfId="0" applyFont="1" applyFill="1" applyBorder="1" applyAlignment="1">
      <alignment horizontal="center"/>
    </xf>
    <xf numFmtId="165" fontId="7" fillId="6" borderId="0" xfId="0" applyNumberFormat="1" applyFont="1" applyFill="1"/>
    <xf numFmtId="0" fontId="7" fillId="0" borderId="0" xfId="1" applyNumberFormat="1" applyFont="1" applyFill="1"/>
    <xf numFmtId="165" fontId="7" fillId="8" borderId="0" xfId="0" applyNumberFormat="1" applyFont="1" applyFill="1"/>
    <xf numFmtId="0" fontId="4" fillId="9" borderId="0" xfId="0" applyFont="1" applyFill="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Border="1"/>
    <xf numFmtId="0" fontId="11" fillId="0" borderId="0" xfId="0" applyFont="1"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11" fillId="0" borderId="0" xfId="0" applyFont="1" applyBorder="1"/>
    <xf numFmtId="0" fontId="5" fillId="0" borderId="0" xfId="0" applyFont="1" applyBorder="1" applyAlignment="1">
      <alignment horizontal="center"/>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center"/>
    </xf>
    <xf numFmtId="0" fontId="7" fillId="0" borderId="0" xfId="0" applyFont="1" applyBorder="1" applyAlignment="1">
      <alignment horizontal="center"/>
    </xf>
    <xf numFmtId="0" fontId="7" fillId="0" borderId="0" xfId="0" applyFont="1" applyBorder="1"/>
    <xf numFmtId="0" fontId="8" fillId="0" borderId="0" xfId="0" applyFont="1" applyBorder="1" applyAlignment="1">
      <alignment horizontal="center" vertical="top"/>
    </xf>
    <xf numFmtId="0" fontId="8" fillId="0" borderId="6" xfId="0" applyFont="1" applyBorder="1" applyAlignment="1">
      <alignment horizontal="center" vertical="center"/>
    </xf>
    <xf numFmtId="0" fontId="8" fillId="0" borderId="5" xfId="0" applyFont="1" applyBorder="1" applyAlignment="1">
      <alignment horizontal="center" vertical="center"/>
    </xf>
    <xf numFmtId="2" fontId="8" fillId="0" borderId="0" xfId="0" applyNumberFormat="1" applyFont="1" applyBorder="1" applyAlignment="1">
      <alignment horizontal="center" vertical="top" shrinkToFit="1"/>
    </xf>
    <xf numFmtId="0" fontId="42" fillId="0" borderId="0" xfId="0" applyFont="1" applyBorder="1" applyAlignment="1">
      <alignment horizontal="center"/>
    </xf>
    <xf numFmtId="0" fontId="8" fillId="0" borderId="0" xfId="0" applyFont="1" applyBorder="1" applyAlignment="1">
      <alignment horizontal="left" vertical="top"/>
    </xf>
    <xf numFmtId="0" fontId="8" fillId="0" borderId="0" xfId="0" applyFont="1" applyBorder="1" applyAlignment="1">
      <alignment horizontal="left"/>
    </xf>
    <xf numFmtId="0" fontId="8" fillId="0" borderId="0" xfId="0" applyFont="1" applyBorder="1"/>
    <xf numFmtId="2" fontId="8" fillId="5" borderId="0" xfId="0" applyNumberFormat="1" applyFont="1" applyFill="1" applyBorder="1" applyAlignment="1">
      <alignment horizontal="center" vertical="top" shrinkToFit="1"/>
    </xf>
    <xf numFmtId="0" fontId="7" fillId="5" borderId="0" xfId="0" applyFont="1" applyFill="1" applyBorder="1" applyAlignment="1">
      <alignment horizontal="center"/>
    </xf>
    <xf numFmtId="0" fontId="0" fillId="5" borderId="0" xfId="0" applyFill="1" applyBorder="1"/>
    <xf numFmtId="0" fontId="7" fillId="0" borderId="0" xfId="0" applyFont="1" applyBorder="1" applyAlignment="1">
      <alignment vertical="top"/>
    </xf>
    <xf numFmtId="0" fontId="8" fillId="0" borderId="0" xfId="0" applyFont="1" applyBorder="1" applyAlignment="1">
      <alignment vertical="top"/>
    </xf>
    <xf numFmtId="2" fontId="8" fillId="0" borderId="0" xfId="0" applyNumberFormat="1" applyFont="1" applyBorder="1" applyAlignment="1">
      <alignment horizontal="center"/>
    </xf>
    <xf numFmtId="1" fontId="8" fillId="0" borderId="4" xfId="0" applyNumberFormat="1" applyFont="1" applyBorder="1" applyAlignment="1">
      <alignment horizontal="center" vertical="top"/>
    </xf>
    <xf numFmtId="1" fontId="8" fillId="0" borderId="0" xfId="0" applyNumberFormat="1" applyFont="1" applyBorder="1" applyAlignment="1">
      <alignment horizontal="center"/>
    </xf>
    <xf numFmtId="2" fontId="8" fillId="0" borderId="0" xfId="0" applyNumberFormat="1" applyFont="1" applyBorder="1" applyAlignment="1">
      <alignment horizontal="center" vertical="top"/>
    </xf>
    <xf numFmtId="2" fontId="8" fillId="0" borderId="6" xfId="0" applyNumberFormat="1" applyFont="1" applyBorder="1" applyAlignment="1">
      <alignment horizontal="center" vertical="top"/>
    </xf>
    <xf numFmtId="164" fontId="8" fillId="0" borderId="0" xfId="0" applyNumberFormat="1" applyFont="1" applyBorder="1" applyAlignment="1">
      <alignment horizontal="center"/>
    </xf>
    <xf numFmtId="164" fontId="8" fillId="0" borderId="4" xfId="0" applyNumberFormat="1" applyFont="1" applyBorder="1" applyAlignment="1">
      <alignment horizontal="center" vertical="top"/>
    </xf>
    <xf numFmtId="0" fontId="8" fillId="0" borderId="0" xfId="0" applyFont="1" applyBorder="1" applyAlignment="1">
      <alignment horizontal="center"/>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2" fontId="9" fillId="0" borderId="0" xfId="0" applyNumberFormat="1" applyFont="1" applyBorder="1" applyAlignment="1">
      <alignment horizontal="center"/>
    </xf>
    <xf numFmtId="1" fontId="9" fillId="0" borderId="4" xfId="0" applyNumberFormat="1" applyFont="1" applyBorder="1" applyAlignment="1">
      <alignment horizontal="center"/>
    </xf>
    <xf numFmtId="0" fontId="9" fillId="0" borderId="0" xfId="0" applyFont="1" applyBorder="1"/>
    <xf numFmtId="0" fontId="9" fillId="0" borderId="0" xfId="0" applyFont="1" applyBorder="1" applyAlignment="1">
      <alignment horizontal="left"/>
    </xf>
    <xf numFmtId="0" fontId="9" fillId="0" borderId="4" xfId="0" applyFont="1" applyBorder="1" applyAlignment="1">
      <alignment horizontal="left" vertical="top"/>
    </xf>
    <xf numFmtId="0" fontId="10" fillId="0" borderId="0" xfId="0" applyFont="1" applyBorder="1" applyAlignment="1">
      <alignment horizontal="center"/>
    </xf>
    <xf numFmtId="0" fontId="10" fillId="0" borderId="6"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left"/>
    </xf>
    <xf numFmtId="165" fontId="8" fillId="0" borderId="4" xfId="0" applyNumberFormat="1" applyFont="1" applyBorder="1" applyAlignment="1">
      <alignment horizontal="center" vertical="top"/>
    </xf>
    <xf numFmtId="0" fontId="23" fillId="0" borderId="4" xfId="0" applyFont="1" applyBorder="1" applyAlignment="1">
      <alignment horizontal="center" vertical="top"/>
    </xf>
    <xf numFmtId="0" fontId="23" fillId="0" borderId="4" xfId="0" applyFont="1" applyBorder="1" applyAlignment="1">
      <alignment horizontal="left"/>
    </xf>
    <xf numFmtId="0" fontId="23" fillId="0" borderId="4" xfId="0" applyFont="1" applyBorder="1"/>
    <xf numFmtId="2" fontId="8" fillId="7" borderId="0" xfId="0" applyNumberFormat="1" applyFont="1" applyFill="1" applyBorder="1" applyAlignment="1">
      <alignment horizontal="center" vertical="top" shrinkToFit="1"/>
    </xf>
    <xf numFmtId="0" fontId="7" fillId="5" borderId="0" xfId="0" applyFont="1" applyFill="1" applyBorder="1"/>
    <xf numFmtId="1" fontId="8" fillId="0" borderId="0" xfId="0" applyNumberFormat="1" applyFont="1" applyBorder="1" applyAlignment="1">
      <alignment horizontal="center" wrapText="1"/>
    </xf>
    <xf numFmtId="1" fontId="8" fillId="0" borderId="4" xfId="0" applyNumberFormat="1" applyFont="1" applyBorder="1" applyAlignment="1">
      <alignment horizontal="center" vertical="top" wrapText="1"/>
    </xf>
    <xf numFmtId="0" fontId="8" fillId="0" borderId="0" xfId="0" applyFont="1" applyBorder="1" applyAlignment="1">
      <alignment horizontal="center" wrapText="1"/>
    </xf>
    <xf numFmtId="0" fontId="8" fillId="8" borderId="4" xfId="0" applyFont="1" applyFill="1" applyBorder="1" applyAlignment="1">
      <alignment horizontal="center" wrapText="1"/>
    </xf>
    <xf numFmtId="0" fontId="8" fillId="0" borderId="4" xfId="0" applyFont="1" applyBorder="1" applyAlignment="1">
      <alignment horizontal="center" vertical="top" wrapText="1"/>
    </xf>
    <xf numFmtId="0" fontId="33" fillId="0" borderId="0" xfId="0" applyFont="1" applyBorder="1" applyAlignment="1">
      <alignment horizontal="left" vertical="top"/>
    </xf>
    <xf numFmtId="165" fontId="8" fillId="6" borderId="0" xfId="0" applyNumberFormat="1" applyFont="1" applyFill="1" applyBorder="1" applyAlignment="1">
      <alignment horizontal="center"/>
    </xf>
    <xf numFmtId="0" fontId="8" fillId="6" borderId="0" xfId="0" applyFont="1" applyFill="1" applyBorder="1" applyAlignment="1">
      <alignment horizontal="left"/>
    </xf>
    <xf numFmtId="9" fontId="8" fillId="0" borderId="4" xfId="1" applyFont="1" applyBorder="1" applyAlignment="1">
      <alignment horizontal="center"/>
    </xf>
    <xf numFmtId="10" fontId="8" fillId="0" borderId="4" xfId="1" applyNumberFormat="1" applyFont="1" applyFill="1" applyBorder="1" applyAlignment="1">
      <alignment horizontal="center" vertical="top"/>
    </xf>
    <xf numFmtId="1" fontId="8" fillId="0" borderId="4" xfId="1" applyNumberFormat="1" applyFont="1" applyBorder="1" applyAlignment="1">
      <alignment horizontal="center"/>
    </xf>
    <xf numFmtId="10" fontId="8" fillId="0" borderId="4" xfId="1" applyNumberFormat="1" applyFont="1" applyBorder="1" applyAlignment="1">
      <alignment horizontal="center"/>
    </xf>
    <xf numFmtId="10" fontId="8" fillId="0" borderId="4" xfId="1" applyNumberFormat="1" applyFont="1" applyFill="1" applyBorder="1" applyAlignment="1">
      <alignment horizontal="center"/>
    </xf>
    <xf numFmtId="1" fontId="18" fillId="0" borderId="0" xfId="0" applyNumberFormat="1" applyFont="1" applyBorder="1" applyAlignment="1">
      <alignment horizontal="center"/>
    </xf>
    <xf numFmtId="1" fontId="8" fillId="0" borderId="0" xfId="0" applyNumberFormat="1" applyFont="1" applyBorder="1" applyAlignment="1">
      <alignment horizontal="left"/>
    </xf>
    <xf numFmtId="0" fontId="8" fillId="0" borderId="4" xfId="0" applyFont="1" applyBorder="1" applyAlignment="1">
      <alignment horizontal="left" vertical="center"/>
    </xf>
    <xf numFmtId="166" fontId="7" fillId="5" borderId="0" xfId="0" applyNumberFormat="1" applyFont="1" applyFill="1" applyBorder="1" applyAlignment="1">
      <alignment horizontal="center"/>
    </xf>
    <xf numFmtId="0" fontId="28" fillId="9" borderId="0" xfId="0" applyFont="1" applyFill="1" applyBorder="1" applyAlignment="1">
      <alignment horizontal="center"/>
    </xf>
    <xf numFmtId="0" fontId="6" fillId="0" borderId="0" xfId="0" applyFont="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center" vertical="center"/>
    </xf>
    <xf numFmtId="166" fontId="8" fillId="0" borderId="0" xfId="0" applyNumberFormat="1" applyFont="1" applyBorder="1" applyAlignment="1">
      <alignment horizontal="center" vertical="top" shrinkToFit="1"/>
    </xf>
    <xf numFmtId="1" fontId="8" fillId="0" borderId="0" xfId="0" applyNumberFormat="1" applyFont="1" applyBorder="1" applyAlignment="1">
      <alignment horizontal="center" vertical="top"/>
    </xf>
    <xf numFmtId="164" fontId="8" fillId="0" borderId="0" xfId="0" applyNumberFormat="1" applyFont="1" applyBorder="1" applyAlignment="1">
      <alignment horizontal="center" vertical="top"/>
    </xf>
    <xf numFmtId="1" fontId="9" fillId="0" borderId="0" xfId="0" applyNumberFormat="1" applyFont="1" applyBorder="1" applyAlignment="1">
      <alignment horizontal="center"/>
    </xf>
    <xf numFmtId="0" fontId="9" fillId="0" borderId="0" xfId="0" applyFont="1" applyBorder="1" applyAlignment="1">
      <alignment horizontal="left" vertical="top"/>
    </xf>
    <xf numFmtId="0" fontId="10" fillId="0" borderId="0" xfId="0" applyFont="1" applyBorder="1" applyAlignment="1">
      <alignment horizontal="center" vertical="top"/>
    </xf>
    <xf numFmtId="165" fontId="8" fillId="0" borderId="0" xfId="0" applyNumberFormat="1" applyFont="1" applyBorder="1" applyAlignment="1">
      <alignment horizontal="center" vertical="top"/>
    </xf>
    <xf numFmtId="0" fontId="23" fillId="0" borderId="0" xfId="0" applyFont="1" applyBorder="1" applyAlignment="1">
      <alignment horizontal="center" vertical="top"/>
    </xf>
    <xf numFmtId="0" fontId="23" fillId="0" borderId="0" xfId="0" applyFont="1" applyBorder="1" applyAlignment="1">
      <alignment horizontal="left"/>
    </xf>
    <xf numFmtId="0" fontId="23" fillId="0" borderId="0" xfId="0" applyFont="1" applyBorder="1"/>
    <xf numFmtId="1"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0" fontId="8" fillId="8" borderId="0" xfId="0" applyFont="1" applyFill="1" applyBorder="1" applyAlignment="1">
      <alignment horizontal="center" wrapText="1"/>
    </xf>
    <xf numFmtId="0" fontId="8" fillId="8" borderId="0" xfId="0" applyFont="1" applyFill="1" applyBorder="1" applyAlignment="1">
      <alignment horizontal="left" vertical="top"/>
    </xf>
    <xf numFmtId="0" fontId="23" fillId="0" borderId="0" xfId="0" applyFont="1" applyBorder="1" applyAlignment="1">
      <alignment horizontal="left" vertical="top"/>
    </xf>
    <xf numFmtId="165" fontId="8" fillId="6" borderId="0" xfId="0" applyNumberFormat="1" applyFont="1" applyFill="1" applyBorder="1" applyAlignment="1">
      <alignment horizontal="center" vertical="top"/>
    </xf>
    <xf numFmtId="0" fontId="8" fillId="6" borderId="0" xfId="0" applyFont="1" applyFill="1" applyBorder="1" applyAlignment="1">
      <alignment horizontal="center"/>
    </xf>
    <xf numFmtId="0" fontId="23" fillId="0" borderId="0" xfId="0" applyFont="1" applyBorder="1" applyAlignment="1">
      <alignment horizontal="center" wrapText="1"/>
    </xf>
    <xf numFmtId="0" fontId="34" fillId="0" borderId="0" xfId="0" applyFont="1" applyBorder="1" applyAlignment="1">
      <alignment horizontal="left"/>
    </xf>
    <xf numFmtId="0" fontId="8" fillId="0" borderId="0" xfId="0" applyFont="1" applyBorder="1" applyAlignment="1">
      <alignment horizontal="left" vertical="center"/>
    </xf>
    <xf numFmtId="0" fontId="33" fillId="0" borderId="0" xfId="0" applyFont="1" applyBorder="1" applyAlignment="1">
      <alignment vertical="top"/>
    </xf>
    <xf numFmtId="2" fontId="24" fillId="0" borderId="0" xfId="0" applyNumberFormat="1" applyFont="1" applyBorder="1" applyAlignment="1">
      <alignment horizontal="center" vertical="top"/>
    </xf>
    <xf numFmtId="0" fontId="24" fillId="0" borderId="0" xfId="0" applyFont="1" applyBorder="1" applyAlignment="1">
      <alignment horizontal="left"/>
    </xf>
    <xf numFmtId="0" fontId="0" fillId="10" borderId="4" xfId="0" applyFill="1" applyBorder="1" applyAlignment="1">
      <alignment horizontal="center"/>
    </xf>
    <xf numFmtId="0" fontId="0" fillId="10" borderId="4" xfId="0" applyFill="1" applyBorder="1" applyAlignment="1">
      <alignment horizontal="left"/>
    </xf>
    <xf numFmtId="0" fontId="5" fillId="10" borderId="4" xfId="0" applyFont="1" applyFill="1" applyBorder="1" applyAlignment="1">
      <alignment horizontal="center"/>
    </xf>
    <xf numFmtId="0" fontId="7" fillId="10" borderId="4" xfId="0" applyFont="1" applyFill="1" applyBorder="1" applyAlignment="1">
      <alignment horizontal="center"/>
    </xf>
    <xf numFmtId="0" fontId="8" fillId="10" borderId="4" xfId="0" applyFont="1" applyFill="1" applyBorder="1" applyAlignment="1">
      <alignment horizontal="left" vertical="top"/>
    </xf>
    <xf numFmtId="2" fontId="8" fillId="0" borderId="4" xfId="0" applyNumberFormat="1" applyFont="1" applyBorder="1" applyAlignment="1">
      <alignment horizontal="center" vertical="top" wrapText="1" shrinkToFit="1"/>
    </xf>
    <xf numFmtId="166" fontId="8" fillId="0" borderId="4" xfId="0" applyNumberFormat="1" applyFont="1" applyBorder="1" applyAlignment="1">
      <alignment horizontal="center" vertical="top"/>
    </xf>
    <xf numFmtId="164" fontId="8" fillId="0" borderId="1" xfId="0" applyNumberFormat="1" applyFont="1" applyBorder="1" applyAlignment="1">
      <alignment horizontal="center" vertical="top"/>
    </xf>
    <xf numFmtId="0" fontId="8" fillId="10" borderId="4" xfId="0" applyFont="1" applyFill="1" applyBorder="1"/>
    <xf numFmtId="166" fontId="9" fillId="0" borderId="4" xfId="0" applyNumberFormat="1" applyFont="1" applyBorder="1" applyAlignment="1">
      <alignment horizontal="center"/>
    </xf>
    <xf numFmtId="2" fontId="9" fillId="0" borderId="4" xfId="0" applyNumberFormat="1" applyFont="1" applyBorder="1" applyAlignment="1">
      <alignment horizontal="center" vertical="top"/>
    </xf>
    <xf numFmtId="0" fontId="9" fillId="0" borderId="6" xfId="0" applyFont="1" applyBorder="1"/>
    <xf numFmtId="0" fontId="8" fillId="10" borderId="4" xfId="0" applyFont="1" applyFill="1" applyBorder="1" applyAlignment="1">
      <alignment horizontal="left"/>
    </xf>
    <xf numFmtId="0" fontId="23" fillId="0" borderId="4" xfId="0" applyFont="1" applyBorder="1" applyAlignment="1">
      <alignment horizontal="center"/>
    </xf>
    <xf numFmtId="0" fontId="23" fillId="0" borderId="6" xfId="0" applyFont="1" applyBorder="1" applyAlignment="1">
      <alignment horizontal="left"/>
    </xf>
    <xf numFmtId="0" fontId="7" fillId="0" borderId="4" xfId="0" applyFont="1" applyBorder="1" applyAlignment="1">
      <alignment vertical="center"/>
    </xf>
    <xf numFmtId="0" fontId="23" fillId="0" borderId="4" xfId="0" applyFont="1" applyBorder="1" applyAlignment="1">
      <alignment horizontal="left" vertical="top"/>
    </xf>
    <xf numFmtId="2" fontId="8" fillId="0" borderId="4" xfId="1" applyNumberFormat="1" applyFont="1" applyBorder="1" applyAlignment="1">
      <alignment horizontal="center"/>
    </xf>
    <xf numFmtId="167" fontId="8" fillId="0" borderId="4" xfId="0" applyNumberFormat="1" applyFont="1" applyBorder="1" applyAlignment="1">
      <alignment horizontal="left" vertical="top"/>
    </xf>
    <xf numFmtId="0" fontId="36" fillId="0" borderId="4" xfId="0" applyFont="1" applyBorder="1" applyAlignment="1">
      <alignment horizontal="left"/>
    </xf>
    <xf numFmtId="165" fontId="8" fillId="0" borderId="4" xfId="0" applyNumberFormat="1" applyFont="1" applyBorder="1" applyAlignment="1">
      <alignment horizontal="center"/>
    </xf>
    <xf numFmtId="165" fontId="8" fillId="0" borderId="6" xfId="0" applyNumberFormat="1" applyFont="1" applyBorder="1" applyAlignment="1">
      <alignment horizontal="center"/>
    </xf>
    <xf numFmtId="166" fontId="8" fillId="0" borderId="4" xfId="0" applyNumberFormat="1" applyFont="1" applyBorder="1" applyAlignment="1">
      <alignment horizontal="center"/>
    </xf>
    <xf numFmtId="0" fontId="0" fillId="10" borderId="0" xfId="0" applyFill="1" applyBorder="1" applyAlignment="1">
      <alignment horizontal="left"/>
    </xf>
    <xf numFmtId="9" fontId="5" fillId="0" borderId="0" xfId="0" applyNumberFormat="1" applyFont="1" applyBorder="1" applyAlignment="1">
      <alignment horizontal="center"/>
    </xf>
    <xf numFmtId="0" fontId="5" fillId="10" borderId="0" xfId="0" applyFont="1" applyFill="1" applyBorder="1" applyAlignment="1">
      <alignment horizontal="center"/>
    </xf>
    <xf numFmtId="0" fontId="6" fillId="10" borderId="0" xfId="0" applyFont="1" applyFill="1" applyBorder="1" applyAlignment="1">
      <alignment horizontal="left"/>
    </xf>
    <xf numFmtId="0" fontId="7" fillId="10" borderId="0" xfId="0" applyFont="1" applyFill="1" applyBorder="1" applyAlignment="1">
      <alignment horizontal="center"/>
    </xf>
    <xf numFmtId="0" fontId="8" fillId="10" borderId="0" xfId="0" applyFont="1" applyFill="1" applyBorder="1" applyAlignment="1">
      <alignment horizontal="left" vertical="top"/>
    </xf>
    <xf numFmtId="2" fontId="8" fillId="10" borderId="0" xfId="0" applyNumberFormat="1" applyFont="1" applyFill="1" applyBorder="1" applyAlignment="1">
      <alignment horizontal="center" vertical="top"/>
    </xf>
    <xf numFmtId="164" fontId="8" fillId="10" borderId="0" xfId="0" applyNumberFormat="1" applyFont="1" applyFill="1" applyBorder="1" applyAlignment="1">
      <alignment horizontal="center" vertical="top"/>
    </xf>
    <xf numFmtId="0" fontId="8" fillId="0" borderId="5" xfId="0" applyFont="1" applyBorder="1"/>
    <xf numFmtId="0" fontId="8" fillId="10" borderId="0" xfId="0" applyFont="1" applyFill="1" applyBorder="1"/>
    <xf numFmtId="0" fontId="9" fillId="0" borderId="5" xfId="0" applyFont="1" applyBorder="1"/>
    <xf numFmtId="0" fontId="9" fillId="0" borderId="0" xfId="0" applyFont="1" applyBorder="1" applyAlignment="1">
      <alignment horizontal="center"/>
    </xf>
    <xf numFmtId="0" fontId="8" fillId="10" borderId="0" xfId="0" applyFont="1" applyFill="1" applyBorder="1" applyAlignment="1">
      <alignment horizontal="center"/>
    </xf>
    <xf numFmtId="0" fontId="8" fillId="10" borderId="0" xfId="0" applyFont="1" applyFill="1" applyBorder="1" applyAlignment="1">
      <alignment horizontal="left"/>
    </xf>
    <xf numFmtId="0" fontId="8" fillId="0" borderId="0" xfId="0" quotePrefix="1" applyFont="1" applyBorder="1" applyAlignment="1">
      <alignment horizontal="left"/>
    </xf>
    <xf numFmtId="0" fontId="10" fillId="0" borderId="0" xfId="0" applyFont="1" applyBorder="1" applyAlignment="1">
      <alignment horizontal="left" vertical="top"/>
    </xf>
    <xf numFmtId="1" fontId="23" fillId="0" borderId="4" xfId="0" applyNumberFormat="1" applyFont="1" applyBorder="1" applyAlignment="1">
      <alignment horizontal="left"/>
    </xf>
    <xf numFmtId="0" fontId="36" fillId="0" borderId="0" xfId="0" applyFont="1" applyBorder="1" applyAlignment="1">
      <alignment horizontal="left"/>
    </xf>
    <xf numFmtId="165" fontId="8" fillId="0" borderId="5" xfId="0" applyNumberFormat="1" applyFont="1" applyBorder="1" applyAlignment="1">
      <alignment horizontal="center"/>
    </xf>
    <xf numFmtId="165" fontId="8" fillId="0" borderId="0" xfId="0" applyNumberFormat="1" applyFont="1" applyBorder="1" applyAlignment="1">
      <alignment horizontal="center"/>
    </xf>
    <xf numFmtId="166" fontId="8" fillId="0" borderId="0" xfId="0" applyNumberFormat="1" applyFont="1" applyBorder="1" applyAlignment="1">
      <alignment horizontal="center"/>
    </xf>
    <xf numFmtId="0" fontId="30" fillId="0" borderId="4" xfId="0" applyFont="1" applyBorder="1" applyAlignment="1">
      <alignment horizontal="left"/>
    </xf>
    <xf numFmtId="0" fontId="0" fillId="0" borderId="0" xfId="0" applyBorder="1" applyAlignment="1">
      <alignment horizontal="right"/>
    </xf>
    <xf numFmtId="2" fontId="9" fillId="0" borderId="0" xfId="0" applyNumberFormat="1" applyFont="1" applyBorder="1" applyAlignment="1">
      <alignment horizontal="center" vertical="top"/>
    </xf>
    <xf numFmtId="0" fontId="23" fillId="0" borderId="0" xfId="0" applyFont="1" applyBorder="1" applyAlignment="1">
      <alignment horizontal="center"/>
    </xf>
    <xf numFmtId="0" fontId="8" fillId="0" borderId="0" xfId="0" quotePrefix="1" applyFont="1" applyBorder="1"/>
    <xf numFmtId="0" fontId="0" fillId="8" borderId="0" xfId="0" applyFill="1" applyBorder="1"/>
    <xf numFmtId="0" fontId="4" fillId="8" borderId="0" xfId="0" applyFont="1" applyFill="1" applyAlignment="1">
      <alignment horizontal="center"/>
    </xf>
    <xf numFmtId="0" fontId="0" fillId="8" borderId="0" xfId="0" applyFill="1" applyAlignment="1">
      <alignment horizontal="center"/>
    </xf>
    <xf numFmtId="0" fontId="0" fillId="8" borderId="0" xfId="0" applyFill="1" applyAlignment="1">
      <alignment horizontal="left"/>
    </xf>
    <xf numFmtId="0" fontId="5" fillId="8" borderId="0" xfId="0" applyFont="1" applyFill="1" applyAlignment="1">
      <alignment horizontal="center"/>
    </xf>
    <xf numFmtId="0" fontId="6" fillId="8" borderId="0" xfId="0" applyFont="1" applyFill="1" applyAlignment="1">
      <alignment horizontal="left"/>
    </xf>
    <xf numFmtId="0" fontId="7" fillId="8" borderId="0" xfId="0" applyFont="1" applyFill="1" applyAlignment="1">
      <alignment horizontal="center"/>
    </xf>
    <xf numFmtId="0" fontId="8" fillId="8" borderId="0" xfId="0" applyFont="1" applyFill="1" applyAlignment="1">
      <alignment horizontal="center" vertical="top"/>
    </xf>
    <xf numFmtId="0" fontId="0" fillId="8" borderId="0" xfId="0" applyFill="1"/>
    <xf numFmtId="2" fontId="8" fillId="8" borderId="0" xfId="0" applyNumberFormat="1" applyFont="1" applyFill="1" applyAlignment="1">
      <alignment horizontal="center" vertical="top" shrinkToFit="1"/>
    </xf>
    <xf numFmtId="0" fontId="7" fillId="8" borderId="0" xfId="0" applyFont="1" applyFill="1"/>
    <xf numFmtId="2" fontId="8" fillId="8" borderId="0" xfId="0" applyNumberFormat="1" applyFont="1" applyFill="1" applyAlignment="1">
      <alignment horizontal="center" vertical="top"/>
    </xf>
    <xf numFmtId="164" fontId="8" fillId="8" borderId="0" xfId="0" applyNumberFormat="1" applyFont="1" applyFill="1" applyAlignment="1">
      <alignment horizontal="center" vertical="top"/>
    </xf>
    <xf numFmtId="2" fontId="9" fillId="8" borderId="0" xfId="0" applyNumberFormat="1" applyFont="1" applyFill="1" applyAlignment="1">
      <alignment horizontal="center"/>
    </xf>
    <xf numFmtId="0" fontId="9" fillId="8" borderId="0" xfId="0" applyFont="1" applyFill="1" applyAlignment="1">
      <alignment horizontal="left"/>
    </xf>
    <xf numFmtId="0" fontId="10" fillId="8" borderId="0" xfId="0" applyFont="1" applyFill="1" applyAlignment="1">
      <alignment horizontal="center" vertical="top"/>
    </xf>
    <xf numFmtId="0" fontId="10" fillId="8" borderId="0" xfId="0" applyFont="1" applyFill="1" applyAlignment="1">
      <alignment horizontal="left"/>
    </xf>
    <xf numFmtId="0" fontId="8" fillId="8" borderId="0" xfId="0" applyFont="1" applyFill="1" applyAlignment="1">
      <alignment horizontal="center"/>
    </xf>
    <xf numFmtId="0" fontId="8" fillId="8" borderId="0" xfId="1" applyNumberFormat="1" applyFont="1" applyFill="1" applyBorder="1" applyAlignment="1">
      <alignment horizontal="center"/>
    </xf>
    <xf numFmtId="0" fontId="7" fillId="8" borderId="0" xfId="0" applyFont="1" applyFill="1" applyAlignment="1">
      <alignment vertical="top"/>
    </xf>
    <xf numFmtId="0" fontId="10" fillId="8" borderId="0" xfId="0" applyFont="1" applyFill="1" applyAlignment="1">
      <alignment horizontal="center"/>
    </xf>
    <xf numFmtId="1" fontId="8" fillId="8" borderId="0" xfId="0" applyNumberFormat="1" applyFont="1" applyFill="1" applyAlignment="1">
      <alignment horizontal="center" wrapText="1"/>
    </xf>
    <xf numFmtId="165" fontId="8" fillId="8" borderId="0" xfId="0" applyNumberFormat="1" applyFont="1" applyFill="1" applyAlignment="1">
      <alignment horizontal="center"/>
    </xf>
    <xf numFmtId="9" fontId="8" fillId="8" borderId="0" xfId="1" applyFont="1" applyFill="1" applyBorder="1" applyAlignment="1">
      <alignment horizontal="center"/>
    </xf>
    <xf numFmtId="0" fontId="23" fillId="8" borderId="0" xfId="0" applyFont="1" applyFill="1" applyAlignment="1">
      <alignment horizontal="left"/>
    </xf>
    <xf numFmtId="1" fontId="8" fillId="8" borderId="0" xfId="0" applyNumberFormat="1" applyFont="1" applyFill="1" applyAlignment="1">
      <alignment horizontal="center"/>
    </xf>
    <xf numFmtId="1" fontId="8" fillId="8" borderId="0" xfId="0" applyNumberFormat="1" applyFont="1" applyFill="1" applyAlignment="1">
      <alignment horizontal="left"/>
    </xf>
    <xf numFmtId="2" fontId="8" fillId="8" borderId="0" xfId="0" applyNumberFormat="1" applyFont="1" applyFill="1" applyAlignment="1">
      <alignment horizontal="center"/>
    </xf>
    <xf numFmtId="166" fontId="7" fillId="8" borderId="0" xfId="0" applyNumberFormat="1" applyFont="1" applyFill="1" applyAlignment="1">
      <alignment horizontal="center"/>
    </xf>
    <xf numFmtId="0" fontId="8" fillId="8" borderId="0" xfId="0" applyFont="1" applyFill="1" applyAlignment="1">
      <alignment vertical="top"/>
    </xf>
    <xf numFmtId="166" fontId="8" fillId="8" borderId="0" xfId="0" applyNumberFormat="1" applyFont="1" applyFill="1" applyAlignment="1">
      <alignment horizontal="center"/>
    </xf>
    <xf numFmtId="0" fontId="4" fillId="8" borderId="0" xfId="0" applyFont="1" applyFill="1" applyBorder="1" applyAlignment="1">
      <alignment horizontal="center"/>
    </xf>
    <xf numFmtId="0" fontId="0" fillId="8" borderId="0" xfId="0" applyFill="1" applyBorder="1" applyAlignment="1">
      <alignment horizontal="center"/>
    </xf>
    <xf numFmtId="0" fontId="0" fillId="8" borderId="0" xfId="0" applyFill="1" applyBorder="1" applyAlignment="1">
      <alignment horizontal="left"/>
    </xf>
    <xf numFmtId="0" fontId="5" fillId="8" borderId="0" xfId="0" applyFont="1" applyFill="1" applyBorder="1" applyAlignment="1">
      <alignment horizontal="center"/>
    </xf>
    <xf numFmtId="0" fontId="6" fillId="8" borderId="0" xfId="0" applyFont="1" applyFill="1" applyBorder="1" applyAlignment="1">
      <alignment horizontal="left"/>
    </xf>
    <xf numFmtId="0" fontId="7" fillId="8" borderId="0" xfId="0" applyFont="1" applyFill="1" applyBorder="1" applyAlignment="1">
      <alignment horizontal="center"/>
    </xf>
    <xf numFmtId="0" fontId="8" fillId="8" borderId="0" xfId="0" applyFont="1" applyFill="1" applyBorder="1" applyAlignment="1">
      <alignment horizontal="center" vertical="top"/>
    </xf>
    <xf numFmtId="2" fontId="8" fillId="8" borderId="0" xfId="0" applyNumberFormat="1" applyFont="1" applyFill="1" applyBorder="1" applyAlignment="1">
      <alignment horizontal="center" vertical="top" shrinkToFit="1"/>
    </xf>
    <xf numFmtId="0" fontId="7" fillId="8" borderId="0" xfId="0" applyFont="1" applyFill="1" applyBorder="1"/>
    <xf numFmtId="2" fontId="8" fillId="8" borderId="0" xfId="0" applyNumberFormat="1" applyFont="1" applyFill="1" applyBorder="1" applyAlignment="1">
      <alignment horizontal="center" vertical="top"/>
    </xf>
    <xf numFmtId="0" fontId="8" fillId="8" borderId="0" xfId="0" applyFont="1" applyFill="1" applyBorder="1" applyAlignment="1">
      <alignment horizontal="left"/>
    </xf>
    <xf numFmtId="2" fontId="9" fillId="8" borderId="0" xfId="0" applyNumberFormat="1" applyFont="1" applyFill="1" applyBorder="1" applyAlignment="1">
      <alignment horizontal="center"/>
    </xf>
    <xf numFmtId="0" fontId="9" fillId="8" borderId="0" xfId="0" applyFont="1" applyFill="1" applyBorder="1" applyAlignment="1">
      <alignment horizontal="left"/>
    </xf>
    <xf numFmtId="0" fontId="10" fillId="8" borderId="0" xfId="0" applyFont="1" applyFill="1" applyBorder="1" applyAlignment="1">
      <alignment horizontal="center"/>
    </xf>
    <xf numFmtId="0" fontId="10" fillId="8" borderId="0" xfId="0" applyFont="1" applyFill="1" applyBorder="1" applyAlignment="1">
      <alignment horizontal="left"/>
    </xf>
    <xf numFmtId="0" fontId="8" fillId="8" borderId="0" xfId="0" applyFont="1" applyFill="1" applyBorder="1" applyAlignment="1">
      <alignment horizontal="center"/>
    </xf>
    <xf numFmtId="0" fontId="7" fillId="8" borderId="0" xfId="0" applyFont="1" applyFill="1" applyBorder="1" applyAlignment="1">
      <alignment vertical="top"/>
    </xf>
    <xf numFmtId="165" fontId="8" fillId="8" borderId="0" xfId="0" applyNumberFormat="1" applyFont="1" applyFill="1" applyBorder="1" applyAlignment="1">
      <alignment horizontal="center"/>
    </xf>
    <xf numFmtId="1" fontId="8" fillId="8" borderId="0" xfId="0" applyNumberFormat="1" applyFont="1" applyFill="1" applyBorder="1" applyAlignment="1">
      <alignment horizontal="center"/>
    </xf>
    <xf numFmtId="1" fontId="8" fillId="8" borderId="0" xfId="0" applyNumberFormat="1" applyFont="1" applyFill="1" applyBorder="1" applyAlignment="1">
      <alignment horizontal="left"/>
    </xf>
    <xf numFmtId="2" fontId="8" fillId="8" borderId="0" xfId="0" applyNumberFormat="1" applyFont="1" applyFill="1" applyBorder="1" applyAlignment="1">
      <alignment horizontal="center"/>
    </xf>
    <xf numFmtId="166" fontId="7" fillId="8" borderId="0" xfId="0" applyNumberFormat="1" applyFont="1" applyFill="1" applyBorder="1" applyAlignment="1">
      <alignment horizontal="center"/>
    </xf>
    <xf numFmtId="0" fontId="0" fillId="8" borderId="4" xfId="0" applyFill="1" applyBorder="1"/>
    <xf numFmtId="165" fontId="8" fillId="8" borderId="0" xfId="0" applyNumberFormat="1" applyFont="1" applyFill="1" applyAlignment="1">
      <alignment horizontal="center" vertical="top"/>
    </xf>
    <xf numFmtId="0" fontId="0" fillId="0" borderId="0" xfId="0" applyFill="1" applyBorder="1"/>
    <xf numFmtId="0" fontId="4"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5"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left" vertical="top"/>
    </xf>
    <xf numFmtId="2" fontId="8" fillId="0" borderId="0" xfId="0" applyNumberFormat="1" applyFont="1" applyFill="1" applyBorder="1" applyAlignment="1">
      <alignment horizontal="center" vertical="top" shrinkToFit="1"/>
    </xf>
    <xf numFmtId="0" fontId="7" fillId="0" borderId="0" xfId="0" applyFont="1" applyFill="1" applyBorder="1"/>
    <xf numFmtId="2" fontId="8" fillId="0" borderId="0" xfId="0" applyNumberFormat="1" applyFont="1" applyFill="1" applyBorder="1" applyAlignment="1">
      <alignment horizontal="center" vertical="top"/>
    </xf>
    <xf numFmtId="164" fontId="8" fillId="0" borderId="0" xfId="0" applyNumberFormat="1" applyFont="1" applyFill="1" applyBorder="1" applyAlignment="1">
      <alignment horizontal="center" vertical="top"/>
    </xf>
    <xf numFmtId="0" fontId="8" fillId="0" borderId="0" xfId="0" applyFont="1" applyFill="1" applyBorder="1" applyAlignment="1">
      <alignment horizontal="left"/>
    </xf>
    <xf numFmtId="2" fontId="9" fillId="0" borderId="0" xfId="0" applyNumberFormat="1" applyFont="1" applyFill="1" applyBorder="1" applyAlignment="1">
      <alignment horizontal="center"/>
    </xf>
    <xf numFmtId="0" fontId="9" fillId="0" borderId="0" xfId="0" applyFont="1" applyFill="1" applyBorder="1" applyAlignment="1">
      <alignment horizontal="left"/>
    </xf>
    <xf numFmtId="0" fontId="10" fillId="0" borderId="0" xfId="0" applyFont="1" applyFill="1" applyBorder="1" applyAlignment="1">
      <alignment horizontal="left"/>
    </xf>
    <xf numFmtId="0" fontId="8" fillId="0" borderId="0" xfId="0" applyFont="1" applyFill="1" applyBorder="1" applyAlignment="1">
      <alignment horizontal="center"/>
    </xf>
    <xf numFmtId="0" fontId="7" fillId="0" borderId="0" xfId="0" applyFont="1" applyFill="1" applyBorder="1" applyAlignment="1">
      <alignment vertical="top"/>
    </xf>
    <xf numFmtId="1" fontId="8" fillId="0" borderId="0" xfId="0" applyNumberFormat="1" applyFont="1" applyFill="1" applyBorder="1" applyAlignment="1">
      <alignment horizontal="center" wrapText="1"/>
    </xf>
    <xf numFmtId="0" fontId="8" fillId="0" borderId="0" xfId="0" applyFont="1" applyFill="1" applyBorder="1" applyAlignment="1">
      <alignment horizontal="center" wrapText="1"/>
    </xf>
    <xf numFmtId="165" fontId="8"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1" fontId="8" fillId="0" borderId="0" xfId="0" applyNumberFormat="1" applyFont="1" applyFill="1" applyBorder="1" applyAlignment="1">
      <alignment horizontal="left"/>
    </xf>
    <xf numFmtId="2" fontId="8" fillId="0" borderId="0" xfId="0" applyNumberFormat="1" applyFont="1" applyFill="1" applyBorder="1" applyAlignment="1">
      <alignment horizontal="center"/>
    </xf>
    <xf numFmtId="166" fontId="7" fillId="0" borderId="0" xfId="0" applyNumberFormat="1" applyFont="1" applyFill="1" applyBorder="1" applyAlignment="1">
      <alignment horizontal="center"/>
    </xf>
    <xf numFmtId="164" fontId="8" fillId="8" borderId="0" xfId="0" applyNumberFormat="1" applyFont="1" applyFill="1" applyBorder="1" applyAlignment="1">
      <alignment horizontal="center"/>
    </xf>
    <xf numFmtId="0" fontId="8" fillId="8" borderId="0" xfId="0" applyFont="1" applyFill="1" applyBorder="1" applyAlignment="1">
      <alignment horizontal="center" vertical="center"/>
    </xf>
    <xf numFmtId="1" fontId="8" fillId="8" borderId="0" xfId="0" applyNumberFormat="1" applyFont="1" applyFill="1" applyBorder="1" applyAlignment="1">
      <alignment horizontal="center" vertical="top" wrapText="1"/>
    </xf>
    <xf numFmtId="0" fontId="10" fillId="8" borderId="0" xfId="0" applyFont="1" applyFill="1" applyBorder="1" applyAlignment="1">
      <alignment horizontal="center" vertical="top"/>
    </xf>
    <xf numFmtId="0" fontId="8" fillId="8" borderId="0" xfId="0" applyFont="1" applyFill="1" applyBorder="1" applyAlignment="1">
      <alignment vertical="top"/>
    </xf>
    <xf numFmtId="0" fontId="8" fillId="8" borderId="0" xfId="0" applyFont="1" applyFill="1" applyBorder="1"/>
    <xf numFmtId="0" fontId="4" fillId="8" borderId="4" xfId="0" applyFont="1" applyFill="1" applyBorder="1" applyAlignment="1">
      <alignment horizontal="center"/>
    </xf>
    <xf numFmtId="0" fontId="0" fillId="8" borderId="4" xfId="0" applyFill="1" applyBorder="1" applyAlignment="1">
      <alignment horizontal="center"/>
    </xf>
    <xf numFmtId="0" fontId="0" fillId="8" borderId="4" xfId="0" applyFill="1" applyBorder="1" applyAlignment="1">
      <alignment horizontal="left"/>
    </xf>
    <xf numFmtId="0" fontId="5" fillId="8" borderId="4" xfId="0" applyFont="1" applyFill="1" applyBorder="1" applyAlignment="1">
      <alignment horizontal="center"/>
    </xf>
    <xf numFmtId="0" fontId="6" fillId="8" borderId="4" xfId="0" applyFont="1" applyFill="1" applyBorder="1" applyAlignment="1">
      <alignment horizontal="left"/>
    </xf>
    <xf numFmtId="0" fontId="7" fillId="8" borderId="4" xfId="0" applyFont="1" applyFill="1" applyBorder="1" applyAlignment="1">
      <alignment horizontal="center"/>
    </xf>
    <xf numFmtId="0" fontId="8" fillId="8" borderId="4" xfId="0" applyFont="1" applyFill="1" applyBorder="1" applyAlignment="1">
      <alignment horizontal="center" vertical="top"/>
    </xf>
    <xf numFmtId="2" fontId="8" fillId="8" borderId="4" xfId="0" applyNumberFormat="1" applyFont="1" applyFill="1" applyBorder="1" applyAlignment="1">
      <alignment horizontal="center" vertical="top" shrinkToFit="1"/>
    </xf>
    <xf numFmtId="0" fontId="7" fillId="8" borderId="4" xfId="0" applyFont="1" applyFill="1" applyBorder="1"/>
    <xf numFmtId="2" fontId="8" fillId="8" borderId="4" xfId="0" applyNumberFormat="1" applyFont="1" applyFill="1" applyBorder="1" applyAlignment="1">
      <alignment horizontal="center" vertical="top"/>
    </xf>
    <xf numFmtId="164" fontId="8" fillId="8" borderId="4" xfId="0" applyNumberFormat="1" applyFont="1" applyFill="1" applyBorder="1" applyAlignment="1">
      <alignment horizontal="center" vertical="top"/>
    </xf>
    <xf numFmtId="0" fontId="8" fillId="8" borderId="4" xfId="0" applyFont="1" applyFill="1" applyBorder="1" applyAlignment="1">
      <alignment horizontal="left"/>
    </xf>
    <xf numFmtId="2" fontId="9" fillId="8" borderId="4" xfId="0" applyNumberFormat="1" applyFont="1" applyFill="1" applyBorder="1" applyAlignment="1">
      <alignment horizontal="center"/>
    </xf>
    <xf numFmtId="0" fontId="9" fillId="8" borderId="4" xfId="0" applyFont="1" applyFill="1" applyBorder="1" applyAlignment="1">
      <alignment horizontal="left"/>
    </xf>
    <xf numFmtId="0" fontId="10" fillId="8" borderId="4" xfId="0" applyFont="1" applyFill="1" applyBorder="1" applyAlignment="1">
      <alignment horizontal="center"/>
    </xf>
    <xf numFmtId="0" fontId="10" fillId="8" borderId="4" xfId="0" applyFont="1" applyFill="1" applyBorder="1" applyAlignment="1">
      <alignment horizontal="left"/>
    </xf>
    <xf numFmtId="0" fontId="8" fillId="8" borderId="4" xfId="0" applyFont="1" applyFill="1" applyBorder="1" applyAlignment="1">
      <alignment horizontal="center"/>
    </xf>
    <xf numFmtId="0" fontId="8" fillId="8" borderId="4" xfId="1" applyNumberFormat="1" applyFont="1" applyFill="1" applyBorder="1" applyAlignment="1">
      <alignment horizontal="center"/>
    </xf>
    <xf numFmtId="0" fontId="7" fillId="8" borderId="4" xfId="0" applyFont="1" applyFill="1" applyBorder="1" applyAlignment="1">
      <alignment vertical="top"/>
    </xf>
    <xf numFmtId="8" fontId="8" fillId="0" borderId="0" xfId="0" applyNumberFormat="1" applyFont="1" applyBorder="1" applyAlignment="1">
      <alignment horizontal="center"/>
    </xf>
    <xf numFmtId="7" fontId="8" fillId="0" borderId="0" xfId="0" applyNumberFormat="1" applyFont="1" applyBorder="1" applyAlignment="1">
      <alignment horizontal="left"/>
    </xf>
    <xf numFmtId="1" fontId="8" fillId="8" borderId="4" xfId="0" applyNumberFormat="1" applyFont="1" applyFill="1" applyBorder="1" applyAlignment="1">
      <alignment horizontal="center" wrapText="1"/>
    </xf>
    <xf numFmtId="0" fontId="23" fillId="0" borderId="6" xfId="0" applyFont="1" applyBorder="1" applyAlignment="1">
      <alignment horizontal="left" vertical="top"/>
    </xf>
    <xf numFmtId="165" fontId="8" fillId="8" borderId="4" xfId="0" applyNumberFormat="1" applyFont="1" applyFill="1" applyBorder="1" applyAlignment="1">
      <alignment horizontal="center"/>
    </xf>
    <xf numFmtId="9" fontId="8" fillId="8" borderId="4" xfId="1" applyFont="1" applyFill="1" applyBorder="1" applyAlignment="1">
      <alignment horizontal="center"/>
    </xf>
    <xf numFmtId="1" fontId="8" fillId="8" borderId="4" xfId="0" applyNumberFormat="1" applyFont="1" applyFill="1" applyBorder="1" applyAlignment="1">
      <alignment horizontal="center"/>
    </xf>
    <xf numFmtId="1" fontId="8" fillId="8" borderId="4" xfId="0" applyNumberFormat="1" applyFont="1" applyFill="1" applyBorder="1" applyAlignment="1">
      <alignment horizontal="left"/>
    </xf>
    <xf numFmtId="2" fontId="8" fillId="8" borderId="4" xfId="0" applyNumberFormat="1" applyFont="1" applyFill="1" applyBorder="1" applyAlignment="1">
      <alignment horizontal="center"/>
    </xf>
    <xf numFmtId="166" fontId="7" fillId="8" borderId="4" xfId="0" applyNumberFormat="1" applyFont="1" applyFill="1" applyBorder="1" applyAlignment="1">
      <alignment horizontal="center"/>
    </xf>
    <xf numFmtId="0" fontId="41" fillId="0" borderId="0" xfId="0" applyFont="1" applyBorder="1" applyAlignment="1">
      <alignment horizontal="left"/>
    </xf>
    <xf numFmtId="0" fontId="8" fillId="10" borderId="4" xfId="0" applyFont="1" applyFill="1" applyBorder="1" applyAlignment="1">
      <alignment horizontal="center" vertical="top"/>
    </xf>
    <xf numFmtId="2" fontId="8" fillId="10" borderId="4" xfId="0" applyNumberFormat="1" applyFont="1" applyFill="1" applyBorder="1" applyAlignment="1">
      <alignment horizontal="center"/>
    </xf>
    <xf numFmtId="0" fontId="40" fillId="0" borderId="4" xfId="0" applyFont="1" applyBorder="1" applyAlignment="1">
      <alignment horizontal="left" vertical="top"/>
    </xf>
    <xf numFmtId="164" fontId="8" fillId="10" borderId="4" xfId="0" applyNumberFormat="1" applyFont="1" applyFill="1" applyBorder="1" applyAlignment="1">
      <alignment horizontal="center"/>
    </xf>
    <xf numFmtId="0" fontId="9" fillId="11" borderId="4" xfId="0" applyFont="1" applyFill="1" applyBorder="1" applyAlignment="1">
      <alignment horizontal="left"/>
    </xf>
    <xf numFmtId="0" fontId="8" fillId="8" borderId="6" xfId="0" applyFont="1" applyFill="1" applyBorder="1" applyAlignment="1">
      <alignment horizontal="left" vertical="top"/>
    </xf>
    <xf numFmtId="9" fontId="8" fillId="0" borderId="4" xfId="1" applyFont="1" applyFill="1" applyBorder="1" applyAlignment="1">
      <alignment horizontal="center"/>
    </xf>
    <xf numFmtId="0" fontId="54" fillId="0" borderId="0" xfId="0" applyFont="1" applyBorder="1"/>
    <xf numFmtId="0" fontId="1" fillId="0" borderId="4" xfId="0" applyFont="1" applyBorder="1" applyAlignment="1">
      <alignment horizontal="left"/>
    </xf>
    <xf numFmtId="0" fontId="8" fillId="0" borderId="0"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Fill="1" applyBorder="1" applyAlignment="1">
      <alignment horizontal="left" vertical="top"/>
    </xf>
    <xf numFmtId="0" fontId="8" fillId="0" borderId="0" xfId="0" applyFont="1" applyFill="1" applyBorder="1"/>
    <xf numFmtId="0" fontId="0" fillId="12" borderId="0" xfId="0" applyFill="1" applyBorder="1" applyAlignment="1">
      <alignment horizontal="left"/>
    </xf>
    <xf numFmtId="0" fontId="0" fillId="12" borderId="0" xfId="0" applyFill="1" applyBorder="1"/>
    <xf numFmtId="0" fontId="18" fillId="0" borderId="0" xfId="0" applyFont="1" applyBorder="1" applyAlignment="1">
      <alignment horizontal="left"/>
    </xf>
    <xf numFmtId="0" fontId="53" fillId="0" borderId="0" xfId="0" applyFont="1" applyBorder="1"/>
    <xf numFmtId="0" fontId="0" fillId="12" borderId="0" xfId="0" applyFill="1" applyBorder="1" applyAlignment="1">
      <alignment horizontal="center"/>
    </xf>
    <xf numFmtId="0" fontId="0" fillId="2" borderId="0" xfId="0" applyFill="1" applyBorder="1"/>
    <xf numFmtId="0" fontId="53" fillId="0" borderId="0" xfId="0" applyFont="1" applyFill="1" applyBorder="1"/>
    <xf numFmtId="0" fontId="56" fillId="0" borderId="0" xfId="0" applyFont="1" applyBorder="1" applyAlignment="1">
      <alignment horizontal="left"/>
    </xf>
    <xf numFmtId="0" fontId="38" fillId="0" borderId="0" xfId="0" applyFont="1" applyBorder="1" applyAlignment="1">
      <alignment horizontal="left"/>
    </xf>
    <xf numFmtId="0" fontId="0" fillId="0" borderId="0" xfId="0" applyBorder="1" applyAlignment="1">
      <alignment horizontal="left" vertical="top" wrapText="1"/>
    </xf>
    <xf numFmtId="0" fontId="1" fillId="0" borderId="6" xfId="0" applyFont="1" applyBorder="1" applyAlignment="1">
      <alignment horizontal="left"/>
    </xf>
    <xf numFmtId="0" fontId="1" fillId="0" borderId="0" xfId="0" applyFont="1" applyFill="1" applyBorder="1" applyAlignment="1">
      <alignment horizontal="center"/>
    </xf>
    <xf numFmtId="0" fontId="1" fillId="0" borderId="6" xfId="0" applyFont="1" applyFill="1" applyBorder="1" applyAlignment="1">
      <alignment horizontal="center" vertical="center"/>
    </xf>
    <xf numFmtId="0" fontId="28" fillId="0" borderId="6" xfId="0" applyFont="1" applyFill="1" applyBorder="1" applyAlignment="1">
      <alignment horizontal="center" vertical="center"/>
    </xf>
    <xf numFmtId="0" fontId="1" fillId="0" borderId="6" xfId="0" applyFont="1" applyBorder="1" applyAlignment="1">
      <alignment horizontal="center" wrapText="1"/>
    </xf>
    <xf numFmtId="0" fontId="0" fillId="0" borderId="0" xfId="0" applyFont="1" applyBorder="1" applyAlignment="1">
      <alignment horizontal="left"/>
    </xf>
    <xf numFmtId="0" fontId="1" fillId="0" borderId="6" xfId="0" applyFont="1" applyBorder="1" applyAlignment="1">
      <alignment horizontal="left" wrapText="1"/>
    </xf>
    <xf numFmtId="0" fontId="1" fillId="0" borderId="6" xfId="0" applyFont="1" applyBorder="1" applyAlignment="1">
      <alignment horizontal="left" vertical="center"/>
    </xf>
    <xf numFmtId="0" fontId="1" fillId="0" borderId="6" xfId="0" applyFont="1" applyFill="1" applyBorder="1" applyAlignment="1">
      <alignment vertical="center" wrapText="1"/>
    </xf>
    <xf numFmtId="0" fontId="0" fillId="0" borderId="0" xfId="0" applyFont="1" applyBorder="1"/>
    <xf numFmtId="0" fontId="59"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3" fontId="0" fillId="0" borderId="0" xfId="0" applyNumberFormat="1" applyFont="1" applyFill="1" applyBorder="1"/>
    <xf numFmtId="0" fontId="0" fillId="0" borderId="0" xfId="0" applyFont="1" applyBorder="1" applyAlignment="1">
      <alignment horizontal="center"/>
    </xf>
    <xf numFmtId="0" fontId="1" fillId="0" borderId="6" xfId="0" applyFont="1" applyFill="1" applyBorder="1" applyAlignment="1">
      <alignment horizontal="center" wrapText="1"/>
    </xf>
    <xf numFmtId="0" fontId="60" fillId="0" borderId="6" xfId="0" applyFont="1" applyFill="1" applyBorder="1" applyAlignment="1">
      <alignment vertical="center" wrapText="1"/>
    </xf>
    <xf numFmtId="0" fontId="1" fillId="0" borderId="6" xfId="0" applyFont="1" applyFill="1" applyBorder="1" applyAlignment="1">
      <alignment wrapText="1"/>
    </xf>
    <xf numFmtId="0" fontId="17" fillId="0" borderId="0" xfId="0" applyFont="1" applyBorder="1" applyAlignment="1">
      <alignment horizontal="left"/>
    </xf>
    <xf numFmtId="0" fontId="61" fillId="0" borderId="0" xfId="0" applyFont="1" applyBorder="1" applyAlignment="1">
      <alignment horizontal="left"/>
    </xf>
    <xf numFmtId="0" fontId="12" fillId="0" borderId="3" xfId="0" applyFont="1" applyBorder="1" applyAlignment="1">
      <alignment horizontal="center"/>
    </xf>
    <xf numFmtId="0" fontId="14" fillId="0" borderId="3" xfId="0" applyFont="1" applyBorder="1" applyAlignment="1">
      <alignment horizontal="center"/>
    </xf>
    <xf numFmtId="0" fontId="13" fillId="0" borderId="3" xfId="0" applyFont="1" applyBorder="1" applyAlignment="1">
      <alignment horizontal="center"/>
    </xf>
    <xf numFmtId="0" fontId="12" fillId="0" borderId="0" xfId="0" applyFont="1" applyAlignment="1">
      <alignment horizontal="center"/>
    </xf>
    <xf numFmtId="0" fontId="12" fillId="5" borderId="3" xfId="0" applyFont="1" applyFill="1" applyBorder="1" applyAlignment="1">
      <alignment horizontal="center"/>
    </xf>
    <xf numFmtId="2" fontId="14" fillId="0" borderId="3" xfId="0" applyNumberFormat="1" applyFont="1" applyBorder="1" applyAlignment="1">
      <alignment horizontal="center" shrinkToFit="1"/>
    </xf>
    <xf numFmtId="0" fontId="14" fillId="5" borderId="3" xfId="0" applyFont="1" applyFill="1" applyBorder="1" applyAlignment="1">
      <alignment horizontal="center"/>
    </xf>
    <xf numFmtId="0" fontId="14" fillId="0" borderId="3" xfId="0" applyFont="1" applyBorder="1" applyAlignment="1">
      <alignment horizontal="center" wrapText="1"/>
    </xf>
    <xf numFmtId="0" fontId="14" fillId="6" borderId="3"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514350</xdr:colOff>
      <xdr:row>1</xdr:row>
      <xdr:rowOff>152400</xdr:rowOff>
    </xdr:from>
    <xdr:to>
      <xdr:col>13</xdr:col>
      <xdr:colOff>238125</xdr:colOff>
      <xdr:row>40</xdr:row>
      <xdr:rowOff>171450</xdr:rowOff>
    </xdr:to>
    <xdr:sp macro="" textlink="">
      <xdr:nvSpPr>
        <xdr:cNvPr id="2" name="TextBox 1">
          <a:extLst>
            <a:ext uri="{FF2B5EF4-FFF2-40B4-BE49-F238E27FC236}">
              <a16:creationId xmlns:a16="http://schemas.microsoft.com/office/drawing/2014/main" id="{0092C48E-3356-4C2A-B774-22967D29FFED}"/>
            </a:ext>
          </a:extLst>
        </xdr:cNvPr>
        <xdr:cNvSpPr txBox="1"/>
      </xdr:nvSpPr>
      <xdr:spPr>
        <a:xfrm>
          <a:off x="514350" y="342900"/>
          <a:ext cx="7648575" cy="744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u="sng"/>
            <a:t>DRAFT - as of</a:t>
          </a:r>
          <a:r>
            <a:rPr lang="en-US" sz="1800" b="1" u="sng" baseline="0"/>
            <a:t> 10/16/2020</a:t>
          </a:r>
          <a:endParaRPr lang="en-US" sz="1800" b="1" u="sng"/>
        </a:p>
        <a:p>
          <a:endParaRPr lang="en-US" sz="1100"/>
        </a:p>
        <a:p>
          <a:r>
            <a:rPr lang="en-US" sz="1100"/>
            <a:t>This draft spreadsheet</a:t>
          </a:r>
          <a:r>
            <a:rPr lang="en-US" sz="1100" baseline="0"/>
            <a:t> was developed by Commissioner Kleppner for potential use as an appendix to the Tax Structure Commission's sales tax chapter.</a:t>
          </a:r>
          <a:endParaRPr lang="en-US" sz="1100"/>
        </a:p>
        <a:p>
          <a:endParaRPr lang="en-US" sz="1100"/>
        </a:p>
        <a:p>
          <a:r>
            <a:rPr lang="en-US" sz="1100"/>
            <a:t>The</a:t>
          </a:r>
          <a:r>
            <a:rPr lang="en-US" sz="1100" baseline="0"/>
            <a:t> information in this spreadsheet is drawn from the 2017 Services Taxation Survey by the Federation of Tax Administrators </a:t>
          </a:r>
          <a:r>
            <a:rPr lang="en-US" sz="1100">
              <a:solidFill>
                <a:schemeClr val="dk1"/>
              </a:solidFill>
              <a:effectLst/>
              <a:latin typeface="+mn-lt"/>
              <a:ea typeface="+mn-ea"/>
              <a:cs typeface="+mn-cs"/>
            </a:rPr>
            <a:t>at </a:t>
          </a:r>
          <a:r>
            <a:rPr lang="en-US" sz="1100" u="sng">
              <a:solidFill>
                <a:schemeClr val="dk1"/>
              </a:solidFill>
              <a:effectLst/>
              <a:latin typeface="+mn-lt"/>
              <a:ea typeface="+mn-ea"/>
              <a:cs typeface="+mn-cs"/>
              <a:hlinkClick xmlns:r="http://schemas.openxmlformats.org/officeDocument/2006/relationships" r:id=""/>
            </a:rPr>
            <a:t>https://www.taxadmin.org/sales-taxation-of-services</a:t>
          </a:r>
          <a:r>
            <a:rPr lang="en-US" sz="1100">
              <a:solidFill>
                <a:schemeClr val="dk1"/>
              </a:solidFill>
              <a:effectLst/>
              <a:latin typeface="+mn-lt"/>
              <a:ea typeface="+mn-ea"/>
              <a:cs typeface="+mn-cs"/>
            </a:rPr>
            <a:t> </a:t>
          </a:r>
          <a:endParaRPr lang="en-US" sz="1100"/>
        </a:p>
        <a:p>
          <a:endParaRPr lang="en-US" sz="1100"/>
        </a:p>
        <a:p>
          <a:r>
            <a:rPr lang="en-US" sz="1100"/>
            <a:t>From Commissioner</a:t>
          </a:r>
          <a:r>
            <a:rPr lang="en-US" sz="1100" baseline="0"/>
            <a:t> Kleppner:</a:t>
          </a:r>
          <a:endParaRPr lang="en-US" sz="1100"/>
        </a:p>
        <a:p>
          <a:endParaRPr lang="en-US" sz="1100"/>
        </a:p>
        <a:p>
          <a:r>
            <a:rPr lang="en-US" sz="1100">
              <a:solidFill>
                <a:schemeClr val="dk1"/>
              </a:solidFill>
              <a:effectLst/>
              <a:latin typeface="+mn-lt"/>
              <a:ea typeface="+mn-ea"/>
              <a:cs typeface="+mn-cs"/>
            </a:rPr>
            <a:t>The "full list" tab consists of services that are taxed in at least one state from the FTA survey.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I’ve divided it into six categories:</a:t>
          </a:r>
        </a:p>
        <a:p>
          <a:pPr lvl="0"/>
          <a:r>
            <a:rPr lang="en-US" sz="1100">
              <a:solidFill>
                <a:schemeClr val="dk1"/>
              </a:solidFill>
              <a:effectLst/>
              <a:latin typeface="+mn-lt"/>
              <a:ea typeface="+mn-ea"/>
              <a:cs typeface="+mn-cs"/>
            </a:rPr>
            <a:t>1) Services currently taxed in Vermont. Recommend to maintain. (line 2)</a:t>
          </a:r>
        </a:p>
        <a:p>
          <a:pPr lvl="0"/>
          <a:r>
            <a:rPr lang="en-US" sz="1100">
              <a:solidFill>
                <a:schemeClr val="dk1"/>
              </a:solidFill>
              <a:effectLst/>
              <a:latin typeface="+mn-lt"/>
              <a:ea typeface="+mn-ea"/>
              <a:cs typeface="+mn-cs"/>
            </a:rPr>
            <a:t>2) Services currently taxed in Vermont: Recommend to tax when the sale is to a consumer, exempt when the sale is to a business (line 34)</a:t>
          </a:r>
        </a:p>
        <a:p>
          <a:pPr lvl="0"/>
          <a:r>
            <a:rPr lang="en-US" sz="1100">
              <a:solidFill>
                <a:schemeClr val="dk1"/>
              </a:solidFill>
              <a:effectLst/>
              <a:latin typeface="+mn-lt"/>
              <a:ea typeface="+mn-ea"/>
              <a:cs typeface="+mn-cs"/>
            </a:rPr>
            <a:t>3) Services currently taxed in Vermont: Recommend to exempt (line 45)</a:t>
          </a:r>
        </a:p>
        <a:p>
          <a:pPr lvl="0"/>
          <a:r>
            <a:rPr lang="en-US" sz="1100">
              <a:solidFill>
                <a:schemeClr val="dk1"/>
              </a:solidFill>
              <a:effectLst/>
              <a:latin typeface="+mn-lt"/>
              <a:ea typeface="+mn-ea"/>
              <a:cs typeface="+mn-cs"/>
            </a:rPr>
            <a:t>4) Services not taxed in Vermont: Recommend to tax when provided to consumers, not when provided to businesses (line 52)</a:t>
          </a:r>
        </a:p>
        <a:p>
          <a:pPr lvl="0"/>
          <a:r>
            <a:rPr lang="en-US" sz="1100">
              <a:solidFill>
                <a:schemeClr val="dk1"/>
              </a:solidFill>
              <a:effectLst/>
              <a:latin typeface="+mn-lt"/>
              <a:ea typeface="+mn-ea"/>
              <a:cs typeface="+mn-cs"/>
            </a:rPr>
            <a:t>5) Services not taxed in Vermont: Recommend to tax (line 176)</a:t>
          </a:r>
        </a:p>
        <a:p>
          <a:pPr lvl="0"/>
          <a:r>
            <a:rPr lang="en-US" sz="1100">
              <a:solidFill>
                <a:schemeClr val="dk1"/>
              </a:solidFill>
              <a:effectLst/>
              <a:latin typeface="+mn-lt"/>
              <a:ea typeface="+mn-ea"/>
              <a:cs typeface="+mn-cs"/>
            </a:rPr>
            <a:t>6) Services not currently taxed in Vermont: Recommend maintaining exemption (line 223).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the sixth category, I started adding the reason for the exemption, but didn’t get through the whole category.</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There’s also a seventh category, cloud computing services (line 272), that I haven’t delved into yet.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hyperlink" Target="http://dor.mo.gov/business/sales/rates/2015/" TargetMode="External"/><Relationship Id="rId1" Type="http://schemas.openxmlformats.org/officeDocument/2006/relationships/hyperlink" Target="https://www.boe.ca.gov/formspubs/pub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A4B59-7B27-4AF8-B449-C37221F3E3DE}">
  <dimension ref="A1"/>
  <sheetViews>
    <sheetView tabSelected="1" workbookViewId="0">
      <selection activeCell="D24" sqref="D2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8D46F-DA1F-4DBA-BE4F-17F1D5627AED}">
  <dimension ref="A1:CX291"/>
  <sheetViews>
    <sheetView workbookViewId="0">
      <selection activeCell="C274" sqref="C274"/>
    </sheetView>
  </sheetViews>
  <sheetFormatPr defaultColWidth="12.42578125" defaultRowHeight="15" x14ac:dyDescent="0.25"/>
  <cols>
    <col min="1" max="1" width="12.42578125" style="331"/>
    <col min="2" max="2" width="14.28515625" style="530" customWidth="1"/>
    <col min="3" max="3" width="54.28515625" style="606" customWidth="1"/>
    <col min="4" max="4" width="20.140625" style="606" customWidth="1"/>
    <col min="5" max="5" width="15" style="330" customWidth="1"/>
    <col min="6" max="6" width="12.42578125" style="331"/>
    <col min="7" max="7" width="8.42578125" style="528" customWidth="1"/>
    <col min="8" max="8" width="8.7109375" style="528" customWidth="1"/>
    <col min="9" max="9" width="8" style="528" customWidth="1"/>
    <col min="10" max="10" width="7.7109375" style="528" customWidth="1"/>
    <col min="11" max="102" width="12.42578125" style="528"/>
    <col min="103" max="16384" width="12.42578125" style="331"/>
  </cols>
  <sheetData>
    <row r="1" spans="1:102" ht="19.149999999999999" customHeight="1" x14ac:dyDescent="0.3">
      <c r="A1" s="331">
        <v>1</v>
      </c>
      <c r="B1" s="632" t="s">
        <v>2743</v>
      </c>
      <c r="C1" s="329"/>
      <c r="D1" s="329"/>
    </row>
    <row r="2" spans="1:102" s="608" customFormat="1" ht="30" x14ac:dyDescent="0.25">
      <c r="A2" s="216">
        <v>2</v>
      </c>
      <c r="B2" s="616" t="s">
        <v>2553</v>
      </c>
      <c r="C2" s="615" t="s">
        <v>2554</v>
      </c>
      <c r="D2" s="613"/>
      <c r="E2" s="617" t="s">
        <v>2617</v>
      </c>
      <c r="F2" s="331"/>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c r="BR2" s="528"/>
      <c r="BS2" s="528"/>
      <c r="BT2" s="528"/>
      <c r="BU2" s="528"/>
      <c r="BV2" s="528"/>
      <c r="BW2" s="528"/>
      <c r="BX2" s="528"/>
      <c r="BY2" s="528"/>
      <c r="BZ2" s="528"/>
      <c r="CA2" s="528"/>
      <c r="CB2" s="528"/>
      <c r="CC2" s="528"/>
      <c r="CD2" s="528"/>
      <c r="CE2" s="528"/>
      <c r="CF2" s="528"/>
      <c r="CG2" s="528"/>
      <c r="CH2" s="528"/>
      <c r="CI2" s="528"/>
      <c r="CJ2" s="528"/>
      <c r="CK2" s="528"/>
      <c r="CL2" s="528"/>
      <c r="CM2" s="528"/>
      <c r="CN2" s="528"/>
      <c r="CO2" s="528"/>
      <c r="CP2" s="528"/>
      <c r="CQ2" s="528"/>
      <c r="CR2" s="528"/>
      <c r="CS2" s="528"/>
      <c r="CT2" s="528"/>
      <c r="CU2" s="528"/>
      <c r="CV2" s="528"/>
      <c r="CW2" s="528"/>
      <c r="CX2" s="528"/>
    </row>
    <row r="3" spans="1:102" ht="19.149999999999999" customHeight="1" x14ac:dyDescent="0.25">
      <c r="A3" s="331">
        <v>3</v>
      </c>
      <c r="B3" s="529">
        <v>56191</v>
      </c>
      <c r="C3" s="329" t="s">
        <v>2618</v>
      </c>
      <c r="D3" s="329"/>
      <c r="E3" s="330">
        <v>22</v>
      </c>
    </row>
    <row r="4" spans="1:102" s="608" customFormat="1" ht="19.149999999999999" customHeight="1" x14ac:dyDescent="0.25">
      <c r="A4" s="331">
        <v>4</v>
      </c>
      <c r="B4" s="529" t="s">
        <v>145</v>
      </c>
      <c r="C4" s="329" t="s">
        <v>2619</v>
      </c>
      <c r="D4" s="329"/>
      <c r="E4" s="330">
        <v>23</v>
      </c>
      <c r="F4" s="331"/>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row>
    <row r="5" spans="1:102" s="608" customFormat="1" ht="19.149999999999999" customHeight="1" x14ac:dyDescent="0.25">
      <c r="A5" s="331">
        <v>5</v>
      </c>
      <c r="B5" s="529">
        <v>5112</v>
      </c>
      <c r="C5" s="329" t="s">
        <v>2620</v>
      </c>
      <c r="D5" s="329"/>
      <c r="E5" s="330">
        <v>47</v>
      </c>
      <c r="F5" s="331"/>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c r="CA5" s="528"/>
      <c r="CB5" s="528"/>
      <c r="CC5" s="528"/>
      <c r="CD5" s="528"/>
      <c r="CE5" s="528"/>
      <c r="CF5" s="528"/>
      <c r="CG5" s="528"/>
      <c r="CH5" s="528"/>
      <c r="CI5" s="528"/>
      <c r="CJ5" s="528"/>
      <c r="CK5" s="528"/>
      <c r="CL5" s="528"/>
      <c r="CM5" s="528"/>
      <c r="CN5" s="528"/>
      <c r="CO5" s="528"/>
      <c r="CP5" s="528"/>
      <c r="CQ5" s="528"/>
      <c r="CR5" s="528"/>
      <c r="CS5" s="528"/>
      <c r="CT5" s="528"/>
      <c r="CU5" s="528"/>
      <c r="CV5" s="528"/>
      <c r="CW5" s="528"/>
      <c r="CX5" s="528"/>
    </row>
    <row r="6" spans="1:102" ht="19.149999999999999" customHeight="1" x14ac:dyDescent="0.25">
      <c r="A6" s="331">
        <v>6</v>
      </c>
      <c r="B6" s="529" t="s">
        <v>227</v>
      </c>
      <c r="C6" s="329" t="s">
        <v>2621</v>
      </c>
      <c r="D6" s="329"/>
      <c r="E6" s="330">
        <v>28</v>
      </c>
    </row>
    <row r="7" spans="1:102" ht="19.149999999999999" customHeight="1" x14ac:dyDescent="0.25">
      <c r="A7" s="331">
        <v>7</v>
      </c>
      <c r="B7" s="529">
        <v>5112</v>
      </c>
      <c r="C7" s="329" t="s">
        <v>2622</v>
      </c>
      <c r="D7" s="329"/>
      <c r="E7" s="330">
        <v>34</v>
      </c>
    </row>
    <row r="8" spans="1:102" ht="19.149999999999999" customHeight="1" x14ac:dyDescent="0.25">
      <c r="A8" s="331">
        <v>8</v>
      </c>
      <c r="B8" s="529">
        <v>4512</v>
      </c>
      <c r="C8" s="329" t="s">
        <v>2623</v>
      </c>
      <c r="D8" s="329"/>
      <c r="E8" s="330">
        <v>28</v>
      </c>
    </row>
    <row r="9" spans="1:102" ht="19.149999999999999" customHeight="1" x14ac:dyDescent="0.25">
      <c r="A9" s="331">
        <v>9</v>
      </c>
      <c r="B9" s="529">
        <v>443142</v>
      </c>
      <c r="C9" s="329" t="s">
        <v>2624</v>
      </c>
      <c r="D9" s="329"/>
      <c r="E9" s="330">
        <v>28</v>
      </c>
    </row>
    <row r="10" spans="1:102" ht="19.149999999999999" customHeight="1" x14ac:dyDescent="0.25">
      <c r="A10" s="331">
        <v>10</v>
      </c>
      <c r="B10" s="529">
        <v>443142</v>
      </c>
      <c r="C10" s="329" t="s">
        <v>2625</v>
      </c>
      <c r="D10" s="329"/>
      <c r="E10" s="330">
        <v>28</v>
      </c>
    </row>
    <row r="11" spans="1:102" ht="19.149999999999999" customHeight="1" x14ac:dyDescent="0.25">
      <c r="A11" s="331">
        <v>11</v>
      </c>
      <c r="B11" s="529">
        <v>518210</v>
      </c>
      <c r="C11" s="610" t="s">
        <v>2627</v>
      </c>
      <c r="D11" s="611"/>
      <c r="E11" s="330">
        <v>16</v>
      </c>
    </row>
    <row r="12" spans="1:102" ht="19.149999999999999" customHeight="1" x14ac:dyDescent="0.25">
      <c r="A12" s="331">
        <v>12</v>
      </c>
      <c r="B12" s="529">
        <v>518210</v>
      </c>
      <c r="C12" s="610" t="s">
        <v>2628</v>
      </c>
      <c r="D12" s="611"/>
      <c r="E12" s="330">
        <v>17</v>
      </c>
    </row>
    <row r="13" spans="1:102" ht="19.149999999999999" customHeight="1" x14ac:dyDescent="0.25">
      <c r="A13" s="331">
        <v>13</v>
      </c>
      <c r="B13" s="529">
        <v>711212</v>
      </c>
      <c r="C13" s="329" t="s">
        <v>2626</v>
      </c>
      <c r="D13" s="329"/>
      <c r="E13" s="330">
        <v>26</v>
      </c>
    </row>
    <row r="14" spans="1:102" s="608" customFormat="1" ht="19.149999999999999" customHeight="1" x14ac:dyDescent="0.25">
      <c r="A14" s="331">
        <v>14</v>
      </c>
      <c r="B14" s="529">
        <v>71311</v>
      </c>
      <c r="C14" s="329" t="s">
        <v>2629</v>
      </c>
      <c r="D14" s="329"/>
      <c r="E14" s="330">
        <v>36</v>
      </c>
      <c r="F14" s="331"/>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c r="BF14" s="528"/>
      <c r="BG14" s="528"/>
      <c r="BH14" s="528"/>
      <c r="BI14" s="528"/>
      <c r="BJ14" s="528"/>
      <c r="BK14" s="528"/>
      <c r="BL14" s="528"/>
      <c r="BM14" s="528"/>
      <c r="BN14" s="528"/>
      <c r="BO14" s="528"/>
      <c r="BP14" s="528"/>
      <c r="BQ14" s="528"/>
      <c r="BR14" s="528"/>
      <c r="BS14" s="528"/>
      <c r="BT14" s="528"/>
      <c r="BU14" s="528"/>
      <c r="BV14" s="528"/>
      <c r="BW14" s="528"/>
      <c r="BX14" s="528"/>
      <c r="BY14" s="528"/>
      <c r="BZ14" s="528"/>
      <c r="CA14" s="528"/>
      <c r="CB14" s="528"/>
      <c r="CC14" s="528"/>
      <c r="CD14" s="528"/>
      <c r="CE14" s="528"/>
      <c r="CF14" s="528"/>
      <c r="CG14" s="528"/>
      <c r="CH14" s="528"/>
      <c r="CI14" s="528"/>
      <c r="CJ14" s="528"/>
      <c r="CK14" s="528"/>
      <c r="CL14" s="528"/>
      <c r="CM14" s="528"/>
      <c r="CN14" s="528"/>
      <c r="CO14" s="528"/>
      <c r="CP14" s="528"/>
      <c r="CQ14" s="528"/>
      <c r="CR14" s="528"/>
      <c r="CS14" s="528"/>
      <c r="CT14" s="528"/>
      <c r="CU14" s="528"/>
      <c r="CV14" s="528"/>
      <c r="CW14" s="528"/>
      <c r="CX14" s="528"/>
    </row>
    <row r="15" spans="1:102" s="608" customFormat="1" ht="19.149999999999999" customHeight="1" x14ac:dyDescent="0.25">
      <c r="A15" s="331">
        <v>15</v>
      </c>
      <c r="B15" s="529">
        <v>71399</v>
      </c>
      <c r="C15" s="329" t="s">
        <v>2630</v>
      </c>
      <c r="D15" s="329"/>
      <c r="E15" s="330">
        <v>28</v>
      </c>
      <c r="F15" s="331"/>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528"/>
      <c r="AT15" s="528"/>
      <c r="AU15" s="528"/>
      <c r="AV15" s="528"/>
      <c r="AW15" s="528"/>
      <c r="AX15" s="528"/>
      <c r="AY15" s="528"/>
      <c r="AZ15" s="528"/>
      <c r="BA15" s="528"/>
      <c r="BB15" s="528"/>
      <c r="BC15" s="528"/>
      <c r="BD15" s="528"/>
      <c r="BE15" s="528"/>
      <c r="BF15" s="528"/>
      <c r="BG15" s="528"/>
      <c r="BH15" s="528"/>
      <c r="BI15" s="528"/>
      <c r="BJ15" s="528"/>
      <c r="BK15" s="528"/>
      <c r="BL15" s="528"/>
      <c r="BM15" s="528"/>
      <c r="BN15" s="528"/>
      <c r="BO15" s="528"/>
      <c r="BP15" s="528"/>
      <c r="BQ15" s="528"/>
      <c r="BR15" s="528"/>
      <c r="BS15" s="528"/>
      <c r="BT15" s="528"/>
      <c r="BU15" s="528"/>
      <c r="BV15" s="528"/>
      <c r="BW15" s="528"/>
      <c r="BX15" s="528"/>
      <c r="BY15" s="528"/>
      <c r="BZ15" s="528"/>
      <c r="CA15" s="528"/>
      <c r="CB15" s="528"/>
      <c r="CC15" s="528"/>
      <c r="CD15" s="528"/>
      <c r="CE15" s="528"/>
      <c r="CF15" s="528"/>
      <c r="CG15" s="528"/>
      <c r="CH15" s="528"/>
      <c r="CI15" s="528"/>
      <c r="CJ15" s="528"/>
      <c r="CK15" s="528"/>
      <c r="CL15" s="528"/>
      <c r="CM15" s="528"/>
      <c r="CN15" s="528"/>
      <c r="CO15" s="528"/>
      <c r="CP15" s="528"/>
      <c r="CQ15" s="528"/>
      <c r="CR15" s="528"/>
      <c r="CS15" s="528"/>
      <c r="CT15" s="528"/>
      <c r="CU15" s="528"/>
      <c r="CV15" s="528"/>
      <c r="CW15" s="528"/>
      <c r="CX15" s="528"/>
    </row>
    <row r="16" spans="1:102" ht="19.149999999999999" customHeight="1" x14ac:dyDescent="0.25">
      <c r="A16" s="331">
        <v>16</v>
      </c>
      <c r="B16" s="529">
        <v>71395</v>
      </c>
      <c r="C16" s="329" t="s">
        <v>2631</v>
      </c>
      <c r="D16" s="329"/>
      <c r="E16" s="330">
        <v>28</v>
      </c>
    </row>
    <row r="17" spans="1:102" s="608" customFormat="1" ht="19.149999999999999" customHeight="1" x14ac:dyDescent="0.25">
      <c r="A17" s="331">
        <v>17</v>
      </c>
      <c r="B17" s="529">
        <v>517110</v>
      </c>
      <c r="C17" s="329" t="s">
        <v>2632</v>
      </c>
      <c r="D17" s="329"/>
      <c r="E17" s="330">
        <v>26</v>
      </c>
      <c r="F17" s="331"/>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c r="BF17" s="528"/>
      <c r="BG17" s="528"/>
      <c r="BH17" s="528"/>
      <c r="BI17" s="528"/>
      <c r="BJ17" s="528"/>
      <c r="BK17" s="528"/>
      <c r="BL17" s="528"/>
      <c r="BM17" s="528"/>
      <c r="BN17" s="528"/>
      <c r="BO17" s="528"/>
      <c r="BP17" s="528"/>
      <c r="BQ17" s="528"/>
      <c r="BR17" s="528"/>
      <c r="BS17" s="528"/>
      <c r="BT17" s="528"/>
      <c r="BU17" s="528"/>
      <c r="BV17" s="528"/>
      <c r="BW17" s="528"/>
      <c r="BX17" s="528"/>
      <c r="BY17" s="528"/>
      <c r="BZ17" s="528"/>
      <c r="CA17" s="528"/>
      <c r="CB17" s="528"/>
      <c r="CC17" s="528"/>
      <c r="CD17" s="528"/>
      <c r="CE17" s="528"/>
      <c r="CF17" s="528"/>
      <c r="CG17" s="528"/>
      <c r="CH17" s="528"/>
      <c r="CI17" s="528"/>
      <c r="CJ17" s="528"/>
      <c r="CK17" s="528"/>
      <c r="CL17" s="528"/>
      <c r="CM17" s="528"/>
      <c r="CN17" s="528"/>
      <c r="CO17" s="528"/>
      <c r="CP17" s="528"/>
      <c r="CQ17" s="528"/>
      <c r="CR17" s="528"/>
      <c r="CS17" s="528"/>
      <c r="CT17" s="528"/>
      <c r="CU17" s="528"/>
      <c r="CV17" s="528"/>
      <c r="CW17" s="528"/>
      <c r="CX17" s="528"/>
    </row>
    <row r="18" spans="1:102" s="608" customFormat="1" ht="19.149999999999999" customHeight="1" x14ac:dyDescent="0.25">
      <c r="A18" s="331">
        <v>18</v>
      </c>
      <c r="B18" s="529">
        <v>517110</v>
      </c>
      <c r="C18" s="329" t="s">
        <v>2633</v>
      </c>
      <c r="D18" s="329"/>
      <c r="E18" s="330">
        <v>25</v>
      </c>
      <c r="F18" s="331"/>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8"/>
      <c r="BM18" s="528"/>
      <c r="BN18" s="528"/>
      <c r="BO18" s="528"/>
      <c r="BP18" s="528"/>
      <c r="BQ18" s="528"/>
      <c r="BR18" s="528"/>
      <c r="BS18" s="528"/>
      <c r="BT18" s="528"/>
      <c r="BU18" s="528"/>
      <c r="BV18" s="528"/>
      <c r="BW18" s="528"/>
      <c r="BX18" s="528"/>
      <c r="BY18" s="528"/>
      <c r="BZ18" s="528"/>
      <c r="CA18" s="528"/>
      <c r="CB18" s="528"/>
      <c r="CC18" s="528"/>
      <c r="CD18" s="528"/>
      <c r="CE18" s="528"/>
      <c r="CF18" s="528"/>
      <c r="CG18" s="528"/>
      <c r="CH18" s="528"/>
      <c r="CI18" s="528"/>
      <c r="CJ18" s="528"/>
      <c r="CK18" s="528"/>
      <c r="CL18" s="528"/>
      <c r="CM18" s="528"/>
      <c r="CN18" s="528"/>
      <c r="CO18" s="528"/>
      <c r="CP18" s="528"/>
      <c r="CQ18" s="528"/>
      <c r="CR18" s="528"/>
      <c r="CS18" s="528"/>
      <c r="CT18" s="528"/>
      <c r="CU18" s="528"/>
      <c r="CV18" s="528"/>
      <c r="CW18" s="528"/>
      <c r="CX18" s="528"/>
    </row>
    <row r="19" spans="1:102" ht="19.149999999999999" customHeight="1" x14ac:dyDescent="0.25">
      <c r="A19" s="331">
        <v>19</v>
      </c>
      <c r="B19" s="529" t="s">
        <v>283</v>
      </c>
      <c r="C19" s="329" t="s">
        <v>2634</v>
      </c>
      <c r="D19" s="329"/>
      <c r="E19" s="330">
        <v>34</v>
      </c>
    </row>
    <row r="20" spans="1:102" s="608" customFormat="1" ht="19.149999999999999" customHeight="1" x14ac:dyDescent="0.25">
      <c r="A20" s="331">
        <v>20</v>
      </c>
      <c r="B20" s="529" t="s">
        <v>289</v>
      </c>
      <c r="C20" s="329" t="s">
        <v>2635</v>
      </c>
      <c r="D20" s="329"/>
      <c r="E20" s="330">
        <v>22</v>
      </c>
      <c r="F20" s="331"/>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c r="BF20" s="528"/>
      <c r="BG20" s="528"/>
      <c r="BH20" s="528"/>
      <c r="BI20" s="528"/>
      <c r="BJ20" s="528"/>
      <c r="BK20" s="528"/>
      <c r="BL20" s="528"/>
      <c r="BM20" s="528"/>
      <c r="BN20" s="528"/>
      <c r="BO20" s="528"/>
      <c r="BP20" s="528"/>
      <c r="BQ20" s="528"/>
      <c r="BR20" s="528"/>
      <c r="BS20" s="528"/>
      <c r="BT20" s="528"/>
      <c r="BU20" s="528"/>
      <c r="BV20" s="528"/>
      <c r="BW20" s="528"/>
      <c r="BX20" s="528"/>
      <c r="BY20" s="528"/>
      <c r="BZ20" s="528"/>
      <c r="CA20" s="528"/>
      <c r="CB20" s="528"/>
      <c r="CC20" s="528"/>
      <c r="CD20" s="528"/>
      <c r="CE20" s="528"/>
      <c r="CF20" s="528"/>
      <c r="CG20" s="528"/>
      <c r="CH20" s="528"/>
      <c r="CI20" s="528"/>
      <c r="CJ20" s="528"/>
      <c r="CK20" s="528"/>
      <c r="CL20" s="528"/>
      <c r="CM20" s="528"/>
      <c r="CN20" s="528"/>
      <c r="CO20" s="528"/>
      <c r="CP20" s="528"/>
      <c r="CQ20" s="528"/>
      <c r="CR20" s="528"/>
      <c r="CS20" s="528"/>
      <c r="CT20" s="528"/>
      <c r="CU20" s="528"/>
      <c r="CV20" s="528"/>
      <c r="CW20" s="528"/>
      <c r="CX20" s="528"/>
    </row>
    <row r="21" spans="1:102" s="608" customFormat="1" ht="19.149999999999999" customHeight="1" x14ac:dyDescent="0.25">
      <c r="A21" s="331">
        <v>21</v>
      </c>
      <c r="B21" s="529">
        <v>7111</v>
      </c>
      <c r="C21" s="329" t="s">
        <v>2636</v>
      </c>
      <c r="D21" s="329"/>
      <c r="E21" s="330">
        <v>31</v>
      </c>
      <c r="F21" s="331"/>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8"/>
      <c r="BN21" s="528"/>
      <c r="BO21" s="528"/>
      <c r="BP21" s="528"/>
      <c r="BQ21" s="528"/>
      <c r="BR21" s="528"/>
      <c r="BS21" s="528"/>
      <c r="BT21" s="528"/>
      <c r="BU21" s="528"/>
      <c r="BV21" s="528"/>
      <c r="BW21" s="528"/>
      <c r="BX21" s="528"/>
      <c r="BY21" s="528"/>
      <c r="BZ21" s="528"/>
      <c r="CA21" s="528"/>
      <c r="CB21" s="528"/>
      <c r="CC21" s="528"/>
      <c r="CD21" s="528"/>
      <c r="CE21" s="528"/>
      <c r="CF21" s="528"/>
      <c r="CG21" s="528"/>
      <c r="CH21" s="528"/>
      <c r="CI21" s="528"/>
      <c r="CJ21" s="528"/>
      <c r="CK21" s="528"/>
      <c r="CL21" s="528"/>
      <c r="CM21" s="528"/>
      <c r="CN21" s="528"/>
      <c r="CO21" s="528"/>
      <c r="CP21" s="528"/>
      <c r="CQ21" s="528"/>
      <c r="CR21" s="528"/>
      <c r="CS21" s="528"/>
      <c r="CT21" s="528"/>
      <c r="CU21" s="528"/>
      <c r="CV21" s="528"/>
      <c r="CW21" s="528"/>
      <c r="CX21" s="528"/>
    </row>
    <row r="22" spans="1:102" s="608" customFormat="1" ht="19.149999999999999" customHeight="1" x14ac:dyDescent="0.25">
      <c r="A22" s="331">
        <v>22</v>
      </c>
      <c r="B22" s="529">
        <v>711211</v>
      </c>
      <c r="C22" s="329" t="s">
        <v>2637</v>
      </c>
      <c r="D22" s="329"/>
      <c r="E22" s="330">
        <v>36</v>
      </c>
      <c r="F22" s="331"/>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c r="BC22" s="528"/>
      <c r="BD22" s="528"/>
      <c r="BE22" s="528"/>
      <c r="BF22" s="528"/>
      <c r="BG22" s="528"/>
      <c r="BH22" s="528"/>
      <c r="BI22" s="528"/>
      <c r="BJ22" s="528"/>
      <c r="BK22" s="528"/>
      <c r="BL22" s="528"/>
      <c r="BM22" s="528"/>
      <c r="BN22" s="528"/>
      <c r="BO22" s="528"/>
      <c r="BP22" s="528"/>
      <c r="BQ22" s="528"/>
      <c r="BR22" s="528"/>
      <c r="BS22" s="528"/>
      <c r="BT22" s="528"/>
      <c r="BU22" s="528"/>
      <c r="BV22" s="528"/>
      <c r="BW22" s="528"/>
      <c r="BX22" s="528"/>
      <c r="BY22" s="528"/>
      <c r="BZ22" s="528"/>
      <c r="CA22" s="528"/>
      <c r="CB22" s="528"/>
      <c r="CC22" s="528"/>
      <c r="CD22" s="528"/>
      <c r="CE22" s="528"/>
      <c r="CF22" s="528"/>
      <c r="CG22" s="528"/>
      <c r="CH22" s="528"/>
      <c r="CI22" s="528"/>
      <c r="CJ22" s="528"/>
      <c r="CK22" s="528"/>
      <c r="CL22" s="528"/>
      <c r="CM22" s="528"/>
      <c r="CN22" s="528"/>
      <c r="CO22" s="528"/>
      <c r="CP22" s="528"/>
      <c r="CQ22" s="528"/>
      <c r="CR22" s="528"/>
      <c r="CS22" s="528"/>
      <c r="CT22" s="528"/>
      <c r="CU22" s="528"/>
      <c r="CV22" s="528"/>
      <c r="CW22" s="528"/>
      <c r="CX22" s="528"/>
    </row>
    <row r="23" spans="1:102" ht="19.149999999999999" customHeight="1" x14ac:dyDescent="0.25">
      <c r="A23" s="331">
        <v>23</v>
      </c>
      <c r="B23" s="529">
        <v>53223</v>
      </c>
      <c r="C23" s="612" t="s">
        <v>2638</v>
      </c>
      <c r="D23" s="612"/>
      <c r="E23" s="330">
        <v>45</v>
      </c>
    </row>
    <row r="24" spans="1:102" ht="19.149999999999999" customHeight="1" x14ac:dyDescent="0.25">
      <c r="A24" s="331">
        <v>24</v>
      </c>
      <c r="B24" s="529">
        <v>5322</v>
      </c>
      <c r="C24" s="329" t="s">
        <v>2639</v>
      </c>
      <c r="D24" s="329"/>
      <c r="E24" s="330">
        <v>45</v>
      </c>
    </row>
    <row r="25" spans="1:102" s="608" customFormat="1" ht="19.149999999999999" customHeight="1" x14ac:dyDescent="0.25">
      <c r="A25" s="331">
        <v>25</v>
      </c>
      <c r="B25" s="529">
        <v>5322</v>
      </c>
      <c r="C25" s="329" t="s">
        <v>2640</v>
      </c>
      <c r="D25" s="329"/>
      <c r="E25" s="330">
        <v>45</v>
      </c>
      <c r="F25" s="331"/>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528"/>
      <c r="BL25" s="528"/>
      <c r="BM25" s="528"/>
      <c r="BN25" s="528"/>
      <c r="BO25" s="528"/>
      <c r="BP25" s="528"/>
      <c r="BQ25" s="528"/>
      <c r="BR25" s="528"/>
      <c r="BS25" s="528"/>
      <c r="BT25" s="528"/>
      <c r="BU25" s="528"/>
      <c r="BV25" s="528"/>
      <c r="BW25" s="528"/>
      <c r="BX25" s="528"/>
      <c r="BY25" s="528"/>
      <c r="BZ25" s="528"/>
      <c r="CA25" s="528"/>
      <c r="CB25" s="528"/>
      <c r="CC25" s="528"/>
      <c r="CD25" s="528"/>
      <c r="CE25" s="528"/>
      <c r="CF25" s="528"/>
      <c r="CG25" s="528"/>
      <c r="CH25" s="528"/>
      <c r="CI25" s="528"/>
      <c r="CJ25" s="528"/>
      <c r="CK25" s="528"/>
      <c r="CL25" s="528"/>
      <c r="CM25" s="528"/>
      <c r="CN25" s="528"/>
      <c r="CO25" s="528"/>
      <c r="CP25" s="528"/>
      <c r="CQ25" s="528"/>
      <c r="CR25" s="528"/>
      <c r="CS25" s="528"/>
      <c r="CT25" s="528"/>
      <c r="CU25" s="528"/>
      <c r="CV25" s="528"/>
      <c r="CW25" s="528"/>
      <c r="CX25" s="528"/>
    </row>
    <row r="26" spans="1:102" ht="19.149999999999999" customHeight="1" x14ac:dyDescent="0.25">
      <c r="A26" s="331">
        <v>26</v>
      </c>
      <c r="B26" s="529">
        <v>532411</v>
      </c>
      <c r="C26" s="329" t="s">
        <v>2643</v>
      </c>
      <c r="D26" s="329"/>
      <c r="E26" s="330">
        <v>39</v>
      </c>
    </row>
    <row r="27" spans="1:102" ht="18.600000000000001" customHeight="1" x14ac:dyDescent="0.25">
      <c r="A27" s="331">
        <v>27</v>
      </c>
      <c r="B27" s="529">
        <v>532411</v>
      </c>
      <c r="C27" s="329" t="s">
        <v>2644</v>
      </c>
      <c r="D27" s="329"/>
      <c r="E27" s="330">
        <v>39</v>
      </c>
    </row>
    <row r="28" spans="1:102" ht="19.149999999999999" customHeight="1" x14ac:dyDescent="0.25">
      <c r="A28" s="331">
        <v>28</v>
      </c>
      <c r="B28" s="529"/>
      <c r="C28" s="329" t="s">
        <v>2645</v>
      </c>
      <c r="D28" s="329"/>
      <c r="E28" s="330">
        <v>38</v>
      </c>
      <c r="F28" s="528"/>
    </row>
    <row r="29" spans="1:102" s="528" customFormat="1" ht="19.149999999999999" customHeight="1" x14ac:dyDescent="0.25">
      <c r="A29" s="331">
        <v>29</v>
      </c>
      <c r="B29" s="529"/>
      <c r="C29" s="329" t="s">
        <v>2646</v>
      </c>
      <c r="D29" s="329"/>
      <c r="E29" s="330">
        <v>47</v>
      </c>
      <c r="F29" s="331"/>
    </row>
    <row r="30" spans="1:102" s="528" customFormat="1" ht="19.149999999999999" customHeight="1" x14ac:dyDescent="0.25">
      <c r="A30" s="331">
        <v>30</v>
      </c>
      <c r="B30" s="529"/>
      <c r="C30" s="329" t="s">
        <v>2647</v>
      </c>
      <c r="D30" s="329"/>
      <c r="E30" s="330">
        <v>26</v>
      </c>
      <c r="F30" s="331"/>
    </row>
    <row r="31" spans="1:102" s="528" customFormat="1" ht="19.149999999999999" customHeight="1" x14ac:dyDescent="0.25">
      <c r="A31" s="331">
        <v>31</v>
      </c>
      <c r="B31" s="529">
        <v>532111</v>
      </c>
      <c r="C31" s="329" t="s">
        <v>2648</v>
      </c>
      <c r="D31" s="329"/>
      <c r="E31" s="330">
        <v>48</v>
      </c>
      <c r="F31" s="331"/>
    </row>
    <row r="32" spans="1:102" s="528" customFormat="1" ht="19.149999999999999" customHeight="1" x14ac:dyDescent="0.25">
      <c r="A32" s="331">
        <v>32</v>
      </c>
      <c r="B32" s="529" t="s">
        <v>343</v>
      </c>
      <c r="C32" s="329" t="s">
        <v>2649</v>
      </c>
      <c r="D32" s="329"/>
      <c r="E32" s="330">
        <v>51</v>
      </c>
      <c r="F32" s="331"/>
    </row>
    <row r="33" spans="1:102" s="608" customFormat="1" ht="19.149999999999999" customHeight="1" x14ac:dyDescent="0.25">
      <c r="A33" s="331">
        <v>33</v>
      </c>
      <c r="B33" s="529"/>
      <c r="C33" s="329"/>
      <c r="D33" s="329"/>
      <c r="E33" s="330"/>
      <c r="F33" s="331"/>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8"/>
      <c r="AW33" s="528"/>
      <c r="AX33" s="528"/>
      <c r="AY33" s="528"/>
      <c r="AZ33" s="528"/>
      <c r="BA33" s="528"/>
      <c r="BB33" s="528"/>
      <c r="BC33" s="528"/>
      <c r="BD33" s="528"/>
      <c r="BE33" s="528"/>
      <c r="BF33" s="528"/>
      <c r="BG33" s="528"/>
      <c r="BH33" s="528"/>
      <c r="BI33" s="528"/>
      <c r="BJ33" s="528"/>
      <c r="BK33" s="528"/>
      <c r="BL33" s="528"/>
      <c r="BM33" s="528"/>
      <c r="BN33" s="528"/>
      <c r="BO33" s="528"/>
      <c r="BP33" s="528"/>
      <c r="BQ33" s="528"/>
      <c r="BR33" s="528"/>
      <c r="BS33" s="528"/>
      <c r="BT33" s="528"/>
      <c r="BU33" s="528"/>
      <c r="BV33" s="528"/>
      <c r="BW33" s="528"/>
      <c r="BX33" s="528"/>
      <c r="BY33" s="528"/>
      <c r="BZ33" s="528"/>
      <c r="CA33" s="528"/>
      <c r="CB33" s="528"/>
      <c r="CC33" s="528"/>
      <c r="CD33" s="528"/>
      <c r="CE33" s="528"/>
      <c r="CF33" s="528"/>
      <c r="CG33" s="528"/>
      <c r="CH33" s="528"/>
      <c r="CI33" s="528"/>
      <c r="CJ33" s="528"/>
      <c r="CK33" s="528"/>
      <c r="CL33" s="528"/>
      <c r="CM33" s="528"/>
      <c r="CN33" s="528"/>
      <c r="CO33" s="528"/>
      <c r="CP33" s="528"/>
      <c r="CQ33" s="528"/>
      <c r="CR33" s="528"/>
      <c r="CS33" s="528"/>
      <c r="CT33" s="528"/>
      <c r="CU33" s="528"/>
      <c r="CV33" s="528"/>
      <c r="CW33" s="528"/>
      <c r="CX33" s="528"/>
    </row>
    <row r="34" spans="1:102" s="608" customFormat="1" ht="36" customHeight="1" x14ac:dyDescent="0.25">
      <c r="A34" s="331">
        <v>34</v>
      </c>
      <c r="B34" s="616" t="s">
        <v>2553</v>
      </c>
      <c r="C34" s="621" t="s">
        <v>2694</v>
      </c>
      <c r="D34" s="621"/>
      <c r="E34" s="617" t="s">
        <v>2617</v>
      </c>
      <c r="F34" s="331"/>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28"/>
      <c r="AS34" s="528"/>
      <c r="AT34" s="528"/>
      <c r="AU34" s="528"/>
      <c r="AV34" s="528"/>
      <c r="AW34" s="528"/>
      <c r="AX34" s="528"/>
      <c r="AY34" s="528"/>
      <c r="AZ34" s="528"/>
      <c r="BA34" s="528"/>
      <c r="BB34" s="528"/>
      <c r="BC34" s="528"/>
      <c r="BD34" s="528"/>
      <c r="BE34" s="528"/>
      <c r="BF34" s="528"/>
      <c r="BG34" s="528"/>
      <c r="BH34" s="528"/>
      <c r="BI34" s="528"/>
      <c r="BJ34" s="528"/>
      <c r="BK34" s="528"/>
      <c r="BL34" s="528"/>
      <c r="BM34" s="528"/>
      <c r="BN34" s="528"/>
      <c r="BO34" s="528"/>
      <c r="BP34" s="528"/>
      <c r="BQ34" s="528"/>
      <c r="BR34" s="528"/>
      <c r="BS34" s="528"/>
      <c r="BT34" s="528"/>
      <c r="BU34" s="528"/>
      <c r="BV34" s="528"/>
      <c r="BW34" s="528"/>
      <c r="BX34" s="528"/>
      <c r="BY34" s="528"/>
      <c r="BZ34" s="528"/>
      <c r="CA34" s="528"/>
      <c r="CB34" s="528"/>
      <c r="CC34" s="528"/>
      <c r="CD34" s="528"/>
      <c r="CE34" s="528"/>
      <c r="CF34" s="528"/>
      <c r="CG34" s="528"/>
      <c r="CH34" s="528"/>
      <c r="CI34" s="528"/>
      <c r="CJ34" s="528"/>
      <c r="CK34" s="528"/>
      <c r="CL34" s="528"/>
      <c r="CM34" s="528"/>
      <c r="CN34" s="528"/>
      <c r="CO34" s="528"/>
      <c r="CP34" s="528"/>
      <c r="CQ34" s="528"/>
      <c r="CR34" s="528"/>
      <c r="CS34" s="528"/>
      <c r="CT34" s="528"/>
      <c r="CU34" s="528"/>
      <c r="CV34" s="528"/>
      <c r="CW34" s="528"/>
      <c r="CX34" s="528"/>
    </row>
    <row r="35" spans="1:102" s="528" customFormat="1" ht="19.149999999999999" customHeight="1" x14ac:dyDescent="0.25">
      <c r="A35" s="331">
        <v>35</v>
      </c>
      <c r="B35" s="529">
        <v>5171</v>
      </c>
      <c r="C35" s="531" t="s">
        <v>2688</v>
      </c>
      <c r="D35" s="531"/>
      <c r="E35" s="530">
        <v>42</v>
      </c>
    </row>
    <row r="36" spans="1:102" s="528" customFormat="1" ht="19.149999999999999" customHeight="1" x14ac:dyDescent="0.25">
      <c r="A36" s="331">
        <v>36</v>
      </c>
      <c r="B36" s="529">
        <v>5171</v>
      </c>
      <c r="C36" s="531" t="s">
        <v>2687</v>
      </c>
      <c r="D36" s="531"/>
      <c r="E36" s="530">
        <v>26</v>
      </c>
    </row>
    <row r="37" spans="1:102" s="528" customFormat="1" ht="19.149999999999999" customHeight="1" x14ac:dyDescent="0.25">
      <c r="A37" s="331">
        <v>37</v>
      </c>
      <c r="B37" s="529">
        <v>51721</v>
      </c>
      <c r="C37" s="531" t="s">
        <v>2686</v>
      </c>
      <c r="D37" s="531"/>
      <c r="E37" s="530">
        <v>43</v>
      </c>
    </row>
    <row r="38" spans="1:102" s="528" customFormat="1" ht="19.149999999999999" customHeight="1" x14ac:dyDescent="0.25">
      <c r="A38" s="331">
        <v>38</v>
      </c>
      <c r="B38" s="529">
        <v>2211</v>
      </c>
      <c r="C38" s="531" t="s">
        <v>478</v>
      </c>
      <c r="D38" s="531"/>
      <c r="E38" s="530">
        <v>36</v>
      </c>
    </row>
    <row r="39" spans="1:102" s="528" customFormat="1" ht="19.149999999999999" customHeight="1" x14ac:dyDescent="0.25">
      <c r="A39" s="331">
        <v>39</v>
      </c>
      <c r="B39" s="529">
        <v>22121</v>
      </c>
      <c r="C39" s="531" t="s">
        <v>2689</v>
      </c>
      <c r="D39" s="531"/>
      <c r="E39" s="530">
        <v>37</v>
      </c>
    </row>
    <row r="40" spans="1:102" s="528" customFormat="1" ht="19.149999999999999" customHeight="1" x14ac:dyDescent="0.25">
      <c r="A40" s="331">
        <v>40</v>
      </c>
      <c r="B40" s="529">
        <v>484240</v>
      </c>
      <c r="C40" s="531" t="s">
        <v>2690</v>
      </c>
      <c r="D40" s="531"/>
      <c r="E40" s="530">
        <v>37</v>
      </c>
    </row>
    <row r="41" spans="1:102" s="528" customFormat="1" ht="19.149999999999999" customHeight="1" x14ac:dyDescent="0.25">
      <c r="A41" s="331">
        <v>41</v>
      </c>
      <c r="B41" s="529">
        <v>561439</v>
      </c>
      <c r="C41" s="531" t="s">
        <v>198</v>
      </c>
      <c r="D41" s="531"/>
      <c r="E41" s="530">
        <v>43</v>
      </c>
    </row>
    <row r="42" spans="1:102" s="528" customFormat="1" ht="19.149999999999999" customHeight="1" x14ac:dyDescent="0.25">
      <c r="A42" s="331">
        <v>42</v>
      </c>
      <c r="B42" s="529">
        <v>81292</v>
      </c>
      <c r="C42" s="531" t="s">
        <v>200</v>
      </c>
      <c r="D42" s="531"/>
      <c r="E42" s="530">
        <v>44</v>
      </c>
    </row>
    <row r="43" spans="1:102" s="528" customFormat="1" ht="19.149999999999999" customHeight="1" x14ac:dyDescent="0.25">
      <c r="A43" s="331">
        <v>43</v>
      </c>
      <c r="B43" s="529">
        <v>32311</v>
      </c>
      <c r="C43" s="531" t="s">
        <v>202</v>
      </c>
      <c r="D43" s="531"/>
      <c r="E43" s="530">
        <v>46</v>
      </c>
    </row>
    <row r="44" spans="1:102" s="528" customFormat="1" ht="19.149999999999999" customHeight="1" x14ac:dyDescent="0.25">
      <c r="A44" s="331"/>
      <c r="B44" s="529"/>
      <c r="C44" s="531"/>
      <c r="D44" s="531"/>
      <c r="E44" s="530"/>
    </row>
    <row r="45" spans="1:102" s="608" customFormat="1" ht="18" customHeight="1" x14ac:dyDescent="0.25">
      <c r="A45" s="331">
        <v>44</v>
      </c>
      <c r="B45" s="616" t="s">
        <v>2553</v>
      </c>
      <c r="C45" s="630" t="s">
        <v>2716</v>
      </c>
      <c r="D45" s="620" t="s">
        <v>2673</v>
      </c>
      <c r="E45" s="617" t="s">
        <v>2617</v>
      </c>
      <c r="F45" s="331"/>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8"/>
      <c r="AY45" s="528"/>
      <c r="AZ45" s="528"/>
      <c r="BA45" s="528"/>
      <c r="BB45" s="528"/>
      <c r="BC45" s="528"/>
      <c r="BD45" s="528"/>
      <c r="BE45" s="528"/>
      <c r="BF45" s="528"/>
      <c r="BG45" s="528"/>
      <c r="BH45" s="528"/>
      <c r="BI45" s="528"/>
      <c r="BJ45" s="528"/>
      <c r="BK45" s="528"/>
      <c r="BL45" s="528"/>
      <c r="BM45" s="528"/>
      <c r="BN45" s="528"/>
      <c r="BO45" s="528"/>
      <c r="BP45" s="528"/>
      <c r="BQ45" s="528"/>
      <c r="BR45" s="528"/>
      <c r="BS45" s="528"/>
      <c r="BT45" s="528"/>
      <c r="BU45" s="528"/>
      <c r="BV45" s="528"/>
      <c r="BW45" s="528"/>
      <c r="BX45" s="528"/>
      <c r="BY45" s="528"/>
      <c r="BZ45" s="528"/>
      <c r="CA45" s="528"/>
      <c r="CB45" s="528"/>
      <c r="CC45" s="528"/>
      <c r="CD45" s="528"/>
      <c r="CE45" s="528"/>
      <c r="CF45" s="528"/>
      <c r="CG45" s="528"/>
      <c r="CH45" s="528"/>
      <c r="CI45" s="528"/>
      <c r="CJ45" s="528"/>
      <c r="CK45" s="528"/>
      <c r="CL45" s="528"/>
      <c r="CM45" s="528"/>
      <c r="CN45" s="528"/>
      <c r="CO45" s="528"/>
      <c r="CP45" s="528"/>
      <c r="CQ45" s="528"/>
      <c r="CR45" s="528"/>
      <c r="CS45" s="528"/>
      <c r="CT45" s="528"/>
      <c r="CU45" s="528"/>
      <c r="CV45" s="528"/>
      <c r="CW45" s="528"/>
      <c r="CX45" s="528"/>
    </row>
    <row r="46" spans="1:102" ht="19.149999999999999" customHeight="1" x14ac:dyDescent="0.25">
      <c r="A46" s="331">
        <v>45</v>
      </c>
      <c r="B46" s="529">
        <v>54143</v>
      </c>
      <c r="C46" s="531" t="s">
        <v>2719</v>
      </c>
      <c r="D46" s="531" t="s">
        <v>2556</v>
      </c>
      <c r="E46" s="530">
        <v>22</v>
      </c>
    </row>
    <row r="47" spans="1:102" ht="19.149999999999999" customHeight="1" x14ac:dyDescent="0.25">
      <c r="A47" s="331">
        <v>46</v>
      </c>
      <c r="B47" s="529">
        <v>54189</v>
      </c>
      <c r="C47" s="531" t="s">
        <v>2718</v>
      </c>
      <c r="D47" s="531" t="s">
        <v>2556</v>
      </c>
      <c r="E47" s="530">
        <v>32</v>
      </c>
    </row>
    <row r="48" spans="1:102" s="608" customFormat="1" ht="19.149999999999999" customHeight="1" x14ac:dyDescent="0.25">
      <c r="A48" s="331">
        <v>47</v>
      </c>
      <c r="B48" s="529">
        <v>532310</v>
      </c>
      <c r="C48" s="531" t="s">
        <v>2717</v>
      </c>
      <c r="D48" s="531" t="s">
        <v>2556</v>
      </c>
      <c r="E48" s="330">
        <v>44</v>
      </c>
      <c r="F48" s="331"/>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8"/>
      <c r="AW48" s="528"/>
      <c r="AX48" s="528"/>
      <c r="AY48" s="528"/>
      <c r="AZ48" s="528"/>
      <c r="BA48" s="528"/>
      <c r="BB48" s="528"/>
      <c r="BC48" s="528"/>
      <c r="BD48" s="528"/>
      <c r="BE48" s="528"/>
      <c r="BF48" s="528"/>
      <c r="BG48" s="528"/>
      <c r="BH48" s="528"/>
      <c r="BI48" s="528"/>
      <c r="BJ48" s="528"/>
      <c r="BK48" s="528"/>
      <c r="BL48" s="528"/>
      <c r="BM48" s="528"/>
      <c r="BN48" s="528"/>
      <c r="BO48" s="528"/>
      <c r="BP48" s="528"/>
      <c r="BQ48" s="528"/>
      <c r="BR48" s="528"/>
      <c r="BS48" s="528"/>
      <c r="BT48" s="528"/>
      <c r="BU48" s="528"/>
      <c r="BV48" s="528"/>
      <c r="BW48" s="528"/>
      <c r="BX48" s="528"/>
      <c r="BY48" s="528"/>
      <c r="BZ48" s="528"/>
      <c r="CA48" s="528"/>
      <c r="CB48" s="528"/>
      <c r="CC48" s="528"/>
      <c r="CD48" s="528"/>
      <c r="CE48" s="528"/>
      <c r="CF48" s="528"/>
      <c r="CG48" s="528"/>
      <c r="CH48" s="528"/>
      <c r="CI48" s="528"/>
      <c r="CJ48" s="528"/>
      <c r="CK48" s="528"/>
      <c r="CL48" s="528"/>
      <c r="CM48" s="528"/>
      <c r="CN48" s="528"/>
      <c r="CO48" s="528"/>
      <c r="CP48" s="528"/>
      <c r="CQ48" s="528"/>
      <c r="CR48" s="528"/>
      <c r="CS48" s="528"/>
      <c r="CT48" s="528"/>
      <c r="CU48" s="528"/>
      <c r="CV48" s="528"/>
      <c r="CW48" s="528"/>
      <c r="CX48" s="528"/>
    </row>
    <row r="49" spans="1:102" s="608" customFormat="1" ht="19.149999999999999" customHeight="1" x14ac:dyDescent="0.25">
      <c r="A49" s="331">
        <v>48</v>
      </c>
      <c r="B49" s="529">
        <v>532412</v>
      </c>
      <c r="C49" s="329" t="s">
        <v>2641</v>
      </c>
      <c r="D49" s="531" t="s">
        <v>2556</v>
      </c>
      <c r="E49" s="330">
        <v>44</v>
      </c>
      <c r="F49" s="331"/>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c r="BF49" s="528"/>
      <c r="BG49" s="528"/>
      <c r="BH49" s="528"/>
      <c r="BI49" s="528"/>
      <c r="BJ49" s="528"/>
      <c r="BK49" s="528"/>
      <c r="BL49" s="528"/>
      <c r="BM49" s="528"/>
      <c r="BN49" s="528"/>
      <c r="BO49" s="528"/>
      <c r="BP49" s="528"/>
      <c r="BQ49" s="528"/>
      <c r="BR49" s="528"/>
      <c r="BS49" s="528"/>
      <c r="BT49" s="528"/>
      <c r="BU49" s="528"/>
      <c r="BV49" s="528"/>
      <c r="BW49" s="528"/>
      <c r="BX49" s="528"/>
      <c r="BY49" s="528"/>
      <c r="BZ49" s="528"/>
      <c r="CA49" s="528"/>
      <c r="CB49" s="528"/>
      <c r="CC49" s="528"/>
      <c r="CD49" s="528"/>
      <c r="CE49" s="528"/>
      <c r="CF49" s="528"/>
      <c r="CG49" s="528"/>
      <c r="CH49" s="528"/>
      <c r="CI49" s="528"/>
      <c r="CJ49" s="528"/>
      <c r="CK49" s="528"/>
      <c r="CL49" s="528"/>
      <c r="CM49" s="528"/>
      <c r="CN49" s="528"/>
      <c r="CO49" s="528"/>
      <c r="CP49" s="528"/>
      <c r="CQ49" s="528"/>
      <c r="CR49" s="528"/>
      <c r="CS49" s="528"/>
      <c r="CT49" s="528"/>
      <c r="CU49" s="528"/>
      <c r="CV49" s="528"/>
      <c r="CW49" s="528"/>
      <c r="CX49" s="528"/>
    </row>
    <row r="50" spans="1:102" s="608" customFormat="1" ht="19.149999999999999" customHeight="1" x14ac:dyDescent="0.25">
      <c r="A50" s="331">
        <v>49</v>
      </c>
      <c r="B50" s="529">
        <v>532412</v>
      </c>
      <c r="C50" s="329" t="s">
        <v>2642</v>
      </c>
      <c r="D50" s="531" t="s">
        <v>2556</v>
      </c>
      <c r="E50" s="330">
        <v>44</v>
      </c>
      <c r="F50" s="331"/>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c r="BE50" s="528"/>
      <c r="BF50" s="528"/>
      <c r="BG50" s="528"/>
      <c r="BH50" s="528"/>
      <c r="BI50" s="528"/>
      <c r="BJ50" s="528"/>
      <c r="BK50" s="528"/>
      <c r="BL50" s="528"/>
      <c r="BM50" s="528"/>
      <c r="BN50" s="528"/>
      <c r="BO50" s="528"/>
      <c r="BP50" s="528"/>
      <c r="BQ50" s="528"/>
      <c r="BR50" s="528"/>
      <c r="BS50" s="528"/>
      <c r="BT50" s="528"/>
      <c r="BU50" s="528"/>
      <c r="BV50" s="528"/>
      <c r="BW50" s="528"/>
      <c r="BX50" s="528"/>
      <c r="BY50" s="528"/>
      <c r="BZ50" s="528"/>
      <c r="CA50" s="528"/>
      <c r="CB50" s="528"/>
      <c r="CC50" s="528"/>
      <c r="CD50" s="528"/>
      <c r="CE50" s="528"/>
      <c r="CF50" s="528"/>
      <c r="CG50" s="528"/>
      <c r="CH50" s="528"/>
      <c r="CI50" s="528"/>
      <c r="CJ50" s="528"/>
      <c r="CK50" s="528"/>
      <c r="CL50" s="528"/>
      <c r="CM50" s="528"/>
      <c r="CN50" s="528"/>
      <c r="CO50" s="528"/>
      <c r="CP50" s="528"/>
      <c r="CQ50" s="528"/>
      <c r="CR50" s="528"/>
      <c r="CS50" s="528"/>
      <c r="CT50" s="528"/>
      <c r="CU50" s="528"/>
      <c r="CV50" s="528"/>
      <c r="CW50" s="528"/>
      <c r="CX50" s="528"/>
    </row>
    <row r="51" spans="1:102" s="608" customFormat="1" ht="19.149999999999999" customHeight="1" x14ac:dyDescent="0.25">
      <c r="A51" s="331"/>
      <c r="B51" s="529"/>
      <c r="C51" s="329"/>
      <c r="D51" s="329"/>
      <c r="E51" s="330"/>
      <c r="F51" s="331"/>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8"/>
      <c r="AY51" s="528"/>
      <c r="AZ51" s="528"/>
      <c r="BA51" s="528"/>
      <c r="BB51" s="528"/>
      <c r="BC51" s="528"/>
      <c r="BD51" s="528"/>
      <c r="BE51" s="528"/>
      <c r="BF51" s="528"/>
      <c r="BG51" s="528"/>
      <c r="BH51" s="528"/>
      <c r="BI51" s="528"/>
      <c r="BJ51" s="528"/>
      <c r="BK51" s="528"/>
      <c r="BL51" s="528"/>
      <c r="BM51" s="528"/>
      <c r="BN51" s="528"/>
      <c r="BO51" s="528"/>
      <c r="BP51" s="528"/>
      <c r="BQ51" s="528"/>
      <c r="BR51" s="528"/>
      <c r="BS51" s="528"/>
      <c r="BT51" s="528"/>
      <c r="BU51" s="528"/>
      <c r="BV51" s="528"/>
      <c r="BW51" s="528"/>
      <c r="BX51" s="528"/>
      <c r="BY51" s="528"/>
      <c r="BZ51" s="528"/>
      <c r="CA51" s="528"/>
      <c r="CB51" s="528"/>
      <c r="CC51" s="528"/>
      <c r="CD51" s="528"/>
      <c r="CE51" s="528"/>
      <c r="CF51" s="528"/>
      <c r="CG51" s="528"/>
      <c r="CH51" s="528"/>
      <c r="CI51" s="528"/>
      <c r="CJ51" s="528"/>
      <c r="CK51" s="528"/>
      <c r="CL51" s="528"/>
      <c r="CM51" s="528"/>
      <c r="CN51" s="528"/>
      <c r="CO51" s="528"/>
      <c r="CP51" s="528"/>
      <c r="CQ51" s="528"/>
      <c r="CR51" s="528"/>
      <c r="CS51" s="528"/>
      <c r="CT51" s="528"/>
      <c r="CU51" s="528"/>
      <c r="CV51" s="528"/>
      <c r="CW51" s="528"/>
      <c r="CX51" s="528"/>
    </row>
    <row r="52" spans="1:102" s="608" customFormat="1" ht="30" x14ac:dyDescent="0.25">
      <c r="A52" s="331">
        <v>50</v>
      </c>
      <c r="B52" s="616" t="s">
        <v>2553</v>
      </c>
      <c r="C52" s="631" t="s">
        <v>2695</v>
      </c>
      <c r="D52" s="619" t="s">
        <v>2552</v>
      </c>
      <c r="E52" s="617" t="s">
        <v>2617</v>
      </c>
      <c r="F52" s="331"/>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8"/>
      <c r="BB52" s="528"/>
      <c r="BC52" s="528"/>
      <c r="BD52" s="528"/>
      <c r="BE52" s="528"/>
      <c r="BF52" s="528"/>
      <c r="BG52" s="528"/>
      <c r="BH52" s="528"/>
      <c r="BI52" s="528"/>
      <c r="BJ52" s="528"/>
      <c r="BK52" s="528"/>
      <c r="BL52" s="528"/>
      <c r="BM52" s="528"/>
      <c r="BN52" s="528"/>
      <c r="BO52" s="528"/>
      <c r="BP52" s="528"/>
      <c r="BQ52" s="528"/>
      <c r="BR52" s="528"/>
      <c r="BS52" s="528"/>
      <c r="BT52" s="528"/>
      <c r="BU52" s="528"/>
      <c r="BV52" s="528"/>
      <c r="BW52" s="528"/>
      <c r="BX52" s="528"/>
      <c r="BY52" s="528"/>
      <c r="BZ52" s="528"/>
      <c r="CA52" s="528"/>
      <c r="CB52" s="528"/>
      <c r="CC52" s="528"/>
      <c r="CD52" s="528"/>
      <c r="CE52" s="528"/>
      <c r="CF52" s="528"/>
      <c r="CG52" s="528"/>
      <c r="CH52" s="528"/>
      <c r="CI52" s="528"/>
      <c r="CJ52" s="528"/>
      <c r="CK52" s="528"/>
      <c r="CL52" s="528"/>
      <c r="CM52" s="528"/>
      <c r="CN52" s="528"/>
      <c r="CO52" s="528"/>
      <c r="CP52" s="528"/>
      <c r="CQ52" s="528"/>
      <c r="CR52" s="528"/>
      <c r="CS52" s="528"/>
      <c r="CT52" s="528"/>
      <c r="CU52" s="528"/>
      <c r="CV52" s="528"/>
      <c r="CW52" s="528"/>
      <c r="CX52" s="528"/>
    </row>
    <row r="53" spans="1:102" s="528" customFormat="1" ht="19.149999999999999" customHeight="1" x14ac:dyDescent="0.25">
      <c r="A53" s="331">
        <v>52</v>
      </c>
      <c r="B53" s="529">
        <v>532112</v>
      </c>
      <c r="C53" s="531" t="s">
        <v>470</v>
      </c>
      <c r="D53" s="531" t="s">
        <v>2548</v>
      </c>
      <c r="E53" s="530">
        <v>42</v>
      </c>
    </row>
    <row r="54" spans="1:102" s="528" customFormat="1" ht="19.149999999999999" customHeight="1" x14ac:dyDescent="0.25">
      <c r="A54" s="331">
        <v>53</v>
      </c>
      <c r="B54" s="529"/>
      <c r="C54" s="531" t="s">
        <v>471</v>
      </c>
      <c r="D54" s="531" t="s">
        <v>2549</v>
      </c>
      <c r="E54" s="530">
        <v>27</v>
      </c>
    </row>
    <row r="55" spans="1:102" s="528" customFormat="1" ht="19.149999999999999" customHeight="1" x14ac:dyDescent="0.25">
      <c r="A55" s="331">
        <v>54</v>
      </c>
      <c r="B55" s="529"/>
      <c r="C55" s="531" t="s">
        <v>2693</v>
      </c>
      <c r="D55" s="531" t="s">
        <v>2550</v>
      </c>
      <c r="E55" s="530">
        <v>32</v>
      </c>
    </row>
    <row r="56" spans="1:102" s="528" customFormat="1" ht="19.149999999999999" customHeight="1" x14ac:dyDescent="0.25">
      <c r="A56" s="331">
        <v>55</v>
      </c>
      <c r="B56" s="529">
        <v>561730</v>
      </c>
      <c r="C56" s="531" t="s">
        <v>504</v>
      </c>
      <c r="D56" s="531" t="s">
        <v>2550</v>
      </c>
      <c r="E56" s="530">
        <v>21</v>
      </c>
      <c r="F56" s="528">
        <v>7.98</v>
      </c>
    </row>
    <row r="57" spans="1:102" s="528" customFormat="1" ht="19.149999999999999" customHeight="1" x14ac:dyDescent="0.25">
      <c r="A57" s="331">
        <v>56</v>
      </c>
      <c r="B57" s="529">
        <v>4931</v>
      </c>
      <c r="C57" s="531" t="s">
        <v>469</v>
      </c>
      <c r="D57" s="531" t="s">
        <v>2550</v>
      </c>
      <c r="E57" s="530">
        <v>18</v>
      </c>
    </row>
    <row r="58" spans="1:102" s="528" customFormat="1" ht="19.149999999999999" customHeight="1" x14ac:dyDescent="0.25">
      <c r="A58" s="331">
        <v>57</v>
      </c>
      <c r="B58" s="529">
        <v>2382</v>
      </c>
      <c r="C58" s="531" t="s">
        <v>2720</v>
      </c>
      <c r="D58" s="531" t="s">
        <v>2</v>
      </c>
      <c r="E58" s="530">
        <v>13</v>
      </c>
    </row>
    <row r="59" spans="1:102" s="528" customFormat="1" ht="19.149999999999999" customHeight="1" x14ac:dyDescent="0.25">
      <c r="A59" s="331">
        <v>58</v>
      </c>
      <c r="B59" s="529">
        <v>238910</v>
      </c>
      <c r="C59" s="531" t="s">
        <v>2721</v>
      </c>
      <c r="D59" s="531" t="s">
        <v>2</v>
      </c>
      <c r="E59" s="530">
        <v>11</v>
      </c>
    </row>
    <row r="60" spans="1:102" s="528" customFormat="1" ht="19.149999999999999" customHeight="1" x14ac:dyDescent="0.25">
      <c r="A60" s="331">
        <v>59</v>
      </c>
      <c r="B60" s="529">
        <v>237110</v>
      </c>
      <c r="C60" s="531" t="s">
        <v>2722</v>
      </c>
      <c r="D60" s="531" t="s">
        <v>2</v>
      </c>
      <c r="E60" s="530">
        <v>10</v>
      </c>
    </row>
    <row r="61" spans="1:102" s="528" customFormat="1" ht="19.149999999999999" customHeight="1" x14ac:dyDescent="0.25">
      <c r="A61" s="331">
        <v>60</v>
      </c>
      <c r="B61" s="529">
        <v>49313</v>
      </c>
      <c r="C61" s="531" t="s">
        <v>2724</v>
      </c>
      <c r="D61" s="531"/>
      <c r="E61" s="530">
        <v>9</v>
      </c>
    </row>
    <row r="62" spans="1:102" s="528" customFormat="1" ht="19.149999999999999" customHeight="1" x14ac:dyDescent="0.25">
      <c r="A62" s="331">
        <v>61</v>
      </c>
      <c r="B62" s="529">
        <v>49312</v>
      </c>
      <c r="C62" s="531" t="s">
        <v>2723</v>
      </c>
      <c r="D62" s="531" t="s">
        <v>6</v>
      </c>
      <c r="E62" s="530">
        <v>15</v>
      </c>
    </row>
    <row r="63" spans="1:102" s="528" customFormat="1" ht="19.149999999999999" customHeight="1" x14ac:dyDescent="0.25">
      <c r="A63" s="331">
        <v>62</v>
      </c>
      <c r="B63" s="529">
        <v>53113</v>
      </c>
      <c r="C63" s="531" t="s">
        <v>476</v>
      </c>
      <c r="D63" s="531" t="s">
        <v>2550</v>
      </c>
      <c r="E63" s="530">
        <v>12</v>
      </c>
    </row>
    <row r="64" spans="1:102" s="528" customFormat="1" ht="19.149999999999999" customHeight="1" x14ac:dyDescent="0.25">
      <c r="A64" s="331">
        <v>63</v>
      </c>
      <c r="B64" s="529">
        <v>49312</v>
      </c>
      <c r="C64" s="531" t="s">
        <v>2725</v>
      </c>
      <c r="D64" s="531"/>
      <c r="E64" s="530">
        <v>12</v>
      </c>
    </row>
    <row r="65" spans="1:6" s="528" customFormat="1" ht="19.149999999999999" customHeight="1" x14ac:dyDescent="0.25">
      <c r="A65" s="331">
        <v>64</v>
      </c>
      <c r="B65" s="529" t="s">
        <v>67</v>
      </c>
      <c r="C65" s="531" t="s">
        <v>2726</v>
      </c>
      <c r="D65" s="531" t="s">
        <v>6</v>
      </c>
      <c r="E65" s="530">
        <v>15</v>
      </c>
    </row>
    <row r="66" spans="1:6" s="528" customFormat="1" ht="19.149999999999999" customHeight="1" x14ac:dyDescent="0.25">
      <c r="A66" s="331">
        <v>65</v>
      </c>
      <c r="B66" s="529">
        <v>48833</v>
      </c>
      <c r="C66" s="531" t="s">
        <v>2727</v>
      </c>
      <c r="D66" s="531" t="s">
        <v>6</v>
      </c>
      <c r="E66" s="530">
        <v>8</v>
      </c>
    </row>
    <row r="67" spans="1:6" s="528" customFormat="1" ht="19.149999999999999" customHeight="1" x14ac:dyDescent="0.25">
      <c r="A67" s="331">
        <v>66</v>
      </c>
      <c r="B67" s="529">
        <v>56151</v>
      </c>
      <c r="C67" s="531" t="s">
        <v>2728</v>
      </c>
      <c r="D67" s="531"/>
      <c r="E67" s="530">
        <v>4</v>
      </c>
    </row>
    <row r="68" spans="1:6" s="528" customFormat="1" ht="19.149999999999999" customHeight="1" x14ac:dyDescent="0.25">
      <c r="A68" s="331">
        <v>67</v>
      </c>
      <c r="B68" s="529">
        <v>488991</v>
      </c>
      <c r="C68" s="531" t="s">
        <v>2729</v>
      </c>
      <c r="D68" s="531" t="s">
        <v>2</v>
      </c>
      <c r="E68" s="530">
        <v>11</v>
      </c>
    </row>
    <row r="69" spans="1:6" s="528" customFormat="1" ht="19.149999999999999" customHeight="1" x14ac:dyDescent="0.25">
      <c r="A69" s="331">
        <v>68</v>
      </c>
      <c r="B69" s="529">
        <v>5221</v>
      </c>
      <c r="C69" s="531" t="s">
        <v>2730</v>
      </c>
      <c r="D69" s="531"/>
      <c r="E69" s="530">
        <v>3</v>
      </c>
    </row>
    <row r="70" spans="1:6" s="528" customFormat="1" ht="19.149999999999999" customHeight="1" x14ac:dyDescent="0.25">
      <c r="A70" s="331">
        <v>69</v>
      </c>
      <c r="B70" s="529">
        <v>524</v>
      </c>
      <c r="C70" s="531" t="s">
        <v>2731</v>
      </c>
      <c r="D70" s="531"/>
      <c r="E70" s="530">
        <v>7</v>
      </c>
    </row>
    <row r="71" spans="1:6" s="528" customFormat="1" ht="19.149999999999999" customHeight="1" x14ac:dyDescent="0.25">
      <c r="A71" s="331">
        <v>70</v>
      </c>
      <c r="B71" s="529" t="s">
        <v>120</v>
      </c>
      <c r="C71" s="531" t="s">
        <v>2732</v>
      </c>
      <c r="D71" s="531"/>
      <c r="E71" s="530">
        <v>6</v>
      </c>
    </row>
    <row r="72" spans="1:6" s="528" customFormat="1" ht="19.149999999999999" customHeight="1" x14ac:dyDescent="0.25">
      <c r="A72" s="331">
        <v>71</v>
      </c>
      <c r="B72" s="529">
        <v>52312</v>
      </c>
      <c r="C72" s="531" t="s">
        <v>2733</v>
      </c>
      <c r="D72" s="531"/>
      <c r="E72" s="530">
        <v>3</v>
      </c>
    </row>
    <row r="73" spans="1:6" s="528" customFormat="1" ht="19.149999999999999" customHeight="1" x14ac:dyDescent="0.25">
      <c r="A73" s="331">
        <v>72</v>
      </c>
      <c r="B73" s="529">
        <v>5312</v>
      </c>
      <c r="C73" s="528" t="s">
        <v>2734</v>
      </c>
      <c r="E73" s="530">
        <v>5</v>
      </c>
    </row>
    <row r="74" spans="1:6" s="528" customFormat="1" ht="19.149999999999999" customHeight="1" x14ac:dyDescent="0.25">
      <c r="A74" s="331">
        <v>73</v>
      </c>
      <c r="B74" s="529">
        <v>541191</v>
      </c>
      <c r="C74" s="531" t="s">
        <v>2735</v>
      </c>
      <c r="D74" s="531" t="s">
        <v>6</v>
      </c>
      <c r="E74" s="530">
        <v>7</v>
      </c>
      <c r="F74" s="528">
        <v>1.92</v>
      </c>
    </row>
    <row r="75" spans="1:6" s="528" customFormat="1" ht="19.149999999999999" customHeight="1" x14ac:dyDescent="0.25">
      <c r="A75" s="331">
        <v>74</v>
      </c>
      <c r="B75" s="529">
        <v>561740</v>
      </c>
      <c r="C75" s="531" t="s">
        <v>2736</v>
      </c>
      <c r="D75" s="531" t="s">
        <v>2550</v>
      </c>
      <c r="E75" s="530">
        <v>20</v>
      </c>
      <c r="F75" s="528">
        <v>0.61</v>
      </c>
    </row>
    <row r="76" spans="1:6" s="528" customFormat="1" ht="19.149999999999999" customHeight="1" x14ac:dyDescent="0.25">
      <c r="A76" s="331">
        <v>75</v>
      </c>
      <c r="B76" s="529">
        <v>523930</v>
      </c>
      <c r="C76" s="531" t="s">
        <v>2737</v>
      </c>
      <c r="D76" s="531" t="s">
        <v>2</v>
      </c>
      <c r="E76" s="530">
        <v>7</v>
      </c>
    </row>
    <row r="77" spans="1:6" s="528" customFormat="1" ht="19.149999999999999" customHeight="1" x14ac:dyDescent="0.25">
      <c r="A77" s="331">
        <v>76</v>
      </c>
      <c r="B77" s="529">
        <v>812331</v>
      </c>
      <c r="C77" s="531" t="s">
        <v>2738</v>
      </c>
      <c r="D77" s="531"/>
      <c r="E77" s="530">
        <v>22</v>
      </c>
    </row>
    <row r="78" spans="1:6" s="528" customFormat="1" ht="19.149999999999999" customHeight="1" x14ac:dyDescent="0.25">
      <c r="A78" s="331">
        <v>77</v>
      </c>
      <c r="B78" s="529">
        <v>56179</v>
      </c>
      <c r="C78" s="531" t="s">
        <v>480</v>
      </c>
      <c r="D78" s="531" t="s">
        <v>2550</v>
      </c>
      <c r="E78" s="530">
        <v>19</v>
      </c>
      <c r="F78" s="528">
        <v>0.09</v>
      </c>
    </row>
    <row r="79" spans="1:6" s="528" customFormat="1" ht="19.149999999999999" customHeight="1" x14ac:dyDescent="0.25">
      <c r="A79" s="331">
        <v>78</v>
      </c>
      <c r="B79" s="529">
        <v>541213</v>
      </c>
      <c r="C79" s="531" t="s">
        <v>2739</v>
      </c>
      <c r="D79" s="531"/>
      <c r="E79" s="530">
        <v>6</v>
      </c>
      <c r="F79" s="528">
        <v>0.34</v>
      </c>
    </row>
    <row r="80" spans="1:6" s="528" customFormat="1" ht="19.149999999999999" customHeight="1" x14ac:dyDescent="0.25">
      <c r="A80" s="331">
        <v>79</v>
      </c>
      <c r="B80" s="529">
        <v>56199</v>
      </c>
      <c r="C80" s="531" t="s">
        <v>2692</v>
      </c>
      <c r="D80" s="531" t="s">
        <v>6</v>
      </c>
      <c r="E80" s="530">
        <v>16</v>
      </c>
    </row>
    <row r="81" spans="1:6" s="528" customFormat="1" ht="19.149999999999999" customHeight="1" x14ac:dyDescent="0.25">
      <c r="A81" s="331">
        <v>80</v>
      </c>
      <c r="B81" s="529">
        <v>54141</v>
      </c>
      <c r="C81" s="531" t="s">
        <v>190</v>
      </c>
      <c r="D81" s="531" t="s">
        <v>6</v>
      </c>
      <c r="E81" s="530">
        <v>10</v>
      </c>
    </row>
    <row r="82" spans="1:6" s="528" customFormat="1" ht="19.149999999999999" customHeight="1" x14ac:dyDescent="0.25">
      <c r="A82" s="331">
        <v>81</v>
      </c>
      <c r="B82" s="529">
        <v>561710</v>
      </c>
      <c r="C82" s="531" t="s">
        <v>2482</v>
      </c>
      <c r="D82" s="531" t="s">
        <v>2550</v>
      </c>
      <c r="E82" s="530">
        <v>20</v>
      </c>
      <c r="F82" s="528">
        <v>0.25</v>
      </c>
    </row>
    <row r="83" spans="1:6" s="528" customFormat="1" ht="19.149999999999999" customHeight="1" x14ac:dyDescent="0.25">
      <c r="A83" s="331">
        <v>82</v>
      </c>
      <c r="B83" s="529">
        <v>561611</v>
      </c>
      <c r="C83" s="531" t="s">
        <v>206</v>
      </c>
      <c r="D83" s="531" t="s">
        <v>2550</v>
      </c>
      <c r="E83" s="530">
        <v>17</v>
      </c>
    </row>
    <row r="84" spans="1:6" s="528" customFormat="1" ht="19.149999999999999" customHeight="1" x14ac:dyDescent="0.25">
      <c r="A84" s="331">
        <v>83</v>
      </c>
      <c r="B84" s="529">
        <v>517919</v>
      </c>
      <c r="C84" s="531" t="s">
        <v>234</v>
      </c>
      <c r="D84" s="531"/>
      <c r="E84" s="530">
        <v>8</v>
      </c>
    </row>
    <row r="85" spans="1:6" s="528" customFormat="1" ht="19.149999999999999" customHeight="1" x14ac:dyDescent="0.25">
      <c r="A85" s="331">
        <v>84</v>
      </c>
      <c r="B85" s="529">
        <v>517110</v>
      </c>
      <c r="C85" s="531" t="s">
        <v>236</v>
      </c>
      <c r="D85" s="531"/>
      <c r="E85" s="530">
        <v>9</v>
      </c>
    </row>
    <row r="86" spans="1:6" s="528" customFormat="1" ht="19.149999999999999" customHeight="1" x14ac:dyDescent="0.25">
      <c r="A86" s="331">
        <v>85</v>
      </c>
      <c r="B86" s="529">
        <v>519190</v>
      </c>
      <c r="C86" s="531" t="s">
        <v>2678</v>
      </c>
      <c r="D86" s="531" t="s">
        <v>2551</v>
      </c>
      <c r="E86" s="530">
        <v>23</v>
      </c>
    </row>
    <row r="87" spans="1:6" s="528" customFormat="1" ht="19.149999999999999" customHeight="1" x14ac:dyDescent="0.25">
      <c r="A87" s="331">
        <v>86</v>
      </c>
      <c r="B87" s="529">
        <v>811192</v>
      </c>
      <c r="C87" s="531" t="s">
        <v>2681</v>
      </c>
      <c r="D87" s="531" t="s">
        <v>2550</v>
      </c>
      <c r="E87" s="530">
        <v>24</v>
      </c>
      <c r="F87" s="528">
        <v>0.79</v>
      </c>
    </row>
    <row r="88" spans="1:6" s="528" customFormat="1" ht="19.149999999999999" customHeight="1" x14ac:dyDescent="0.25">
      <c r="A88" s="331">
        <v>87</v>
      </c>
      <c r="B88" s="529">
        <v>488410</v>
      </c>
      <c r="C88" s="531" t="s">
        <v>262</v>
      </c>
      <c r="D88" s="531" t="s">
        <v>2550</v>
      </c>
      <c r="E88" s="530">
        <v>20</v>
      </c>
      <c r="F88" s="528">
        <v>0.72</v>
      </c>
    </row>
    <row r="89" spans="1:6" s="528" customFormat="1" ht="19.149999999999999" customHeight="1" x14ac:dyDescent="0.25">
      <c r="A89" s="331">
        <v>88</v>
      </c>
      <c r="B89" s="529">
        <v>81119</v>
      </c>
      <c r="C89" s="531" t="s">
        <v>263</v>
      </c>
      <c r="D89" s="531" t="s">
        <v>2550</v>
      </c>
      <c r="E89" s="530">
        <v>25</v>
      </c>
    </row>
    <row r="90" spans="1:6" s="528" customFormat="1" ht="19.149999999999999" customHeight="1" x14ac:dyDescent="0.25">
      <c r="A90" s="331">
        <v>89</v>
      </c>
      <c r="B90" s="529">
        <v>81293</v>
      </c>
      <c r="C90" s="531" t="s">
        <v>264</v>
      </c>
      <c r="D90" s="531" t="s">
        <v>2550</v>
      </c>
      <c r="E90" s="530">
        <v>21</v>
      </c>
    </row>
    <row r="91" spans="1:6" s="528" customFormat="1" ht="19.149999999999999" customHeight="1" x14ac:dyDescent="0.25">
      <c r="A91" s="331">
        <v>90</v>
      </c>
      <c r="B91" s="529">
        <v>811198</v>
      </c>
      <c r="C91" s="531" t="s">
        <v>2680</v>
      </c>
      <c r="D91" s="531" t="s">
        <v>2550</v>
      </c>
      <c r="E91" s="530">
        <v>26</v>
      </c>
    </row>
    <row r="92" spans="1:6" s="528" customFormat="1" ht="19.149999999999999" customHeight="1" x14ac:dyDescent="0.25">
      <c r="A92" s="331">
        <v>91</v>
      </c>
      <c r="B92" s="529">
        <v>5412</v>
      </c>
      <c r="C92" s="531" t="s">
        <v>2676</v>
      </c>
      <c r="D92" s="531"/>
      <c r="E92" s="530">
        <v>5</v>
      </c>
    </row>
    <row r="93" spans="1:6" s="528" customFormat="1" ht="19.149999999999999" customHeight="1" x14ac:dyDescent="0.25">
      <c r="A93" s="331">
        <v>92</v>
      </c>
      <c r="B93" s="529">
        <v>54131</v>
      </c>
      <c r="C93" s="531" t="s">
        <v>305</v>
      </c>
      <c r="D93" s="531"/>
      <c r="E93" s="530">
        <v>5</v>
      </c>
    </row>
    <row r="94" spans="1:6" s="528" customFormat="1" ht="19.149999999999999" customHeight="1" x14ac:dyDescent="0.25">
      <c r="A94" s="331">
        <v>93</v>
      </c>
      <c r="B94" s="529">
        <v>54111</v>
      </c>
      <c r="C94" s="531" t="s">
        <v>306</v>
      </c>
      <c r="D94" s="531"/>
      <c r="E94" s="530">
        <v>5</v>
      </c>
    </row>
    <row r="95" spans="1:6" s="528" customFormat="1" ht="19.149999999999999" customHeight="1" x14ac:dyDescent="0.25">
      <c r="A95" s="331">
        <v>94</v>
      </c>
      <c r="B95" s="529">
        <v>54133</v>
      </c>
      <c r="C95" s="531" t="s">
        <v>308</v>
      </c>
      <c r="D95" s="531"/>
      <c r="E95" s="530">
        <v>5</v>
      </c>
    </row>
    <row r="96" spans="1:6" s="528" customFormat="1" ht="19.149999999999999" customHeight="1" x14ac:dyDescent="0.25">
      <c r="A96" s="331">
        <v>95</v>
      </c>
      <c r="B96" s="529">
        <v>54137</v>
      </c>
      <c r="C96" s="531" t="s">
        <v>309</v>
      </c>
      <c r="D96" s="531"/>
      <c r="E96" s="530">
        <v>7</v>
      </c>
    </row>
    <row r="97" spans="1:6" s="528" customFormat="1" ht="19.149999999999999" customHeight="1" x14ac:dyDescent="0.25">
      <c r="A97" s="331">
        <v>96</v>
      </c>
      <c r="B97" s="529">
        <v>48532</v>
      </c>
      <c r="C97" s="531" t="s">
        <v>337</v>
      </c>
      <c r="D97" s="531"/>
      <c r="E97" s="530">
        <v>17</v>
      </c>
    </row>
    <row r="98" spans="1:6" s="528" customFormat="1" ht="19.149999999999999" customHeight="1" x14ac:dyDescent="0.25">
      <c r="A98" s="331">
        <v>97</v>
      </c>
      <c r="B98" s="529">
        <v>811</v>
      </c>
      <c r="C98" s="531" t="s">
        <v>357</v>
      </c>
      <c r="D98" s="531" t="s">
        <v>2550</v>
      </c>
      <c r="E98" s="530">
        <v>25</v>
      </c>
    </row>
    <row r="99" spans="1:6" s="528" customFormat="1" ht="19.149999999999999" customHeight="1" x14ac:dyDescent="0.25">
      <c r="A99" s="331">
        <v>98</v>
      </c>
      <c r="B99" s="529">
        <v>488190</v>
      </c>
      <c r="C99" s="531" t="s">
        <v>362</v>
      </c>
      <c r="D99" s="531"/>
      <c r="E99" s="530">
        <v>15</v>
      </c>
    </row>
    <row r="100" spans="1:6" s="528" customFormat="1" ht="19.149999999999999" customHeight="1" x14ac:dyDescent="0.25">
      <c r="A100" s="331">
        <v>99</v>
      </c>
      <c r="B100" s="529"/>
      <c r="C100" s="531" t="s">
        <v>363</v>
      </c>
      <c r="D100" s="531"/>
      <c r="E100" s="530">
        <v>11</v>
      </c>
    </row>
    <row r="101" spans="1:6" s="528" customFormat="1" ht="19.149999999999999" customHeight="1" x14ac:dyDescent="0.25">
      <c r="A101" s="331">
        <v>100</v>
      </c>
      <c r="B101" s="529"/>
      <c r="C101" s="531" t="s">
        <v>366</v>
      </c>
      <c r="D101" s="531" t="s">
        <v>6</v>
      </c>
      <c r="E101" s="530">
        <v>21</v>
      </c>
    </row>
    <row r="102" spans="1:6" s="528" customFormat="1" ht="19.149999999999999" customHeight="1" x14ac:dyDescent="0.25">
      <c r="A102" s="331">
        <v>101</v>
      </c>
      <c r="B102" s="529">
        <v>811111</v>
      </c>
      <c r="C102" s="531" t="s">
        <v>369</v>
      </c>
      <c r="D102" s="531" t="s">
        <v>2550</v>
      </c>
      <c r="E102" s="530">
        <v>23</v>
      </c>
      <c r="F102" s="528">
        <v>6.22</v>
      </c>
    </row>
    <row r="103" spans="1:6" s="528" customFormat="1" ht="19.149999999999999" customHeight="1" x14ac:dyDescent="0.25">
      <c r="A103" s="331">
        <v>102</v>
      </c>
      <c r="B103" s="529">
        <v>81121</v>
      </c>
      <c r="C103" s="531" t="s">
        <v>370</v>
      </c>
      <c r="D103" s="531" t="s">
        <v>2550</v>
      </c>
      <c r="E103" s="530">
        <v>25</v>
      </c>
    </row>
    <row r="104" spans="1:6" s="528" customFormat="1" ht="19.149999999999999" customHeight="1" x14ac:dyDescent="0.25">
      <c r="A104" s="331">
        <v>103</v>
      </c>
      <c r="B104" s="529">
        <v>8114</v>
      </c>
      <c r="C104" s="531" t="s">
        <v>2525</v>
      </c>
      <c r="D104" s="531" t="s">
        <v>2550</v>
      </c>
      <c r="E104" s="530">
        <v>25</v>
      </c>
    </row>
    <row r="105" spans="1:6" s="528" customFormat="1" ht="19.149999999999999" customHeight="1" x14ac:dyDescent="0.25">
      <c r="A105" s="331">
        <v>104</v>
      </c>
      <c r="B105" s="529">
        <v>236118</v>
      </c>
      <c r="C105" s="531" t="s">
        <v>373</v>
      </c>
      <c r="D105" s="531" t="s">
        <v>2550</v>
      </c>
      <c r="E105" s="530">
        <v>14</v>
      </c>
    </row>
    <row r="106" spans="1:6" s="528" customFormat="1" ht="19.149999999999999" customHeight="1" x14ac:dyDescent="0.25">
      <c r="A106" s="331">
        <v>105</v>
      </c>
      <c r="B106" s="529"/>
      <c r="C106" s="531" t="s">
        <v>376</v>
      </c>
      <c r="D106" s="531"/>
      <c r="E106" s="530">
        <v>7</v>
      </c>
    </row>
    <row r="107" spans="1:6" s="528" customFormat="1" ht="19.149999999999999" customHeight="1" x14ac:dyDescent="0.25">
      <c r="A107" s="331">
        <v>106</v>
      </c>
      <c r="B107" s="529">
        <v>524128</v>
      </c>
      <c r="C107" s="531" t="s">
        <v>2679</v>
      </c>
      <c r="D107" s="531" t="s">
        <v>2550</v>
      </c>
      <c r="E107" s="530">
        <v>33</v>
      </c>
    </row>
    <row r="108" spans="1:6" s="528" customFormat="1" ht="19.149999999999999" customHeight="1" x14ac:dyDescent="0.25">
      <c r="A108" s="331">
        <v>107</v>
      </c>
      <c r="B108" s="529"/>
      <c r="C108" s="531" t="s">
        <v>381</v>
      </c>
      <c r="D108" s="531" t="s">
        <v>6</v>
      </c>
      <c r="E108" s="530">
        <v>23</v>
      </c>
    </row>
    <row r="109" spans="1:6" s="528" customFormat="1" ht="19.149999999999999" customHeight="1" x14ac:dyDescent="0.25">
      <c r="A109" s="331">
        <v>108</v>
      </c>
      <c r="B109" s="529"/>
      <c r="C109" s="531" t="s">
        <v>386</v>
      </c>
      <c r="D109" s="531" t="s">
        <v>6</v>
      </c>
      <c r="E109" s="530">
        <v>19</v>
      </c>
    </row>
    <row r="110" spans="1:6" s="528" customFormat="1" ht="19.149999999999999" customHeight="1" x14ac:dyDescent="0.25">
      <c r="A110" s="331">
        <v>109</v>
      </c>
      <c r="B110" s="529">
        <v>445210</v>
      </c>
      <c r="C110" s="531" t="s">
        <v>391</v>
      </c>
      <c r="D110" s="531" t="s">
        <v>6</v>
      </c>
      <c r="E110" s="530">
        <v>14</v>
      </c>
    </row>
    <row r="111" spans="1:6" s="528" customFormat="1" ht="19.149999999999999" customHeight="1" x14ac:dyDescent="0.25">
      <c r="A111" s="331">
        <v>110</v>
      </c>
      <c r="B111" s="529">
        <v>561612</v>
      </c>
      <c r="C111" s="531" t="s">
        <v>211</v>
      </c>
      <c r="D111" s="531" t="s">
        <v>2550</v>
      </c>
      <c r="E111" s="530">
        <v>19</v>
      </c>
    </row>
    <row r="112" spans="1:6" s="528" customFormat="1" ht="19.149999999999999" customHeight="1" x14ac:dyDescent="0.25">
      <c r="A112" s="331">
        <v>111</v>
      </c>
      <c r="B112" s="529" t="s">
        <v>222</v>
      </c>
      <c r="C112" s="531" t="s">
        <v>223</v>
      </c>
      <c r="D112" s="531" t="s">
        <v>2550</v>
      </c>
      <c r="E112" s="530">
        <v>28</v>
      </c>
    </row>
    <row r="113" spans="1:6" s="528" customFormat="1" ht="19.149999999999999" customHeight="1" x14ac:dyDescent="0.25">
      <c r="A113" s="331">
        <v>112</v>
      </c>
      <c r="B113" s="529">
        <v>56172</v>
      </c>
      <c r="C113" s="531" t="s">
        <v>224</v>
      </c>
      <c r="D113" s="531" t="s">
        <v>2550</v>
      </c>
      <c r="E113" s="530">
        <v>19</v>
      </c>
    </row>
    <row r="114" spans="1:6" s="528" customFormat="1" ht="19.149999999999999" customHeight="1" x14ac:dyDescent="0.25">
      <c r="A114" s="331">
        <v>113</v>
      </c>
      <c r="B114" s="529">
        <v>519190</v>
      </c>
      <c r="C114" s="531" t="s">
        <v>238</v>
      </c>
      <c r="D114" s="531" t="s">
        <v>2550</v>
      </c>
      <c r="E114" s="530">
        <v>15</v>
      </c>
    </row>
    <row r="115" spans="1:6" s="528" customFormat="1" ht="19.149999999999999" customHeight="1" x14ac:dyDescent="0.25">
      <c r="A115" s="331">
        <v>114</v>
      </c>
      <c r="B115" s="529">
        <v>4931</v>
      </c>
      <c r="C115" s="531" t="s">
        <v>57</v>
      </c>
      <c r="D115" s="531"/>
      <c r="E115" s="530">
        <v>18</v>
      </c>
    </row>
    <row r="116" spans="1:6" s="528" customFormat="1" ht="19.149999999999999" customHeight="1" x14ac:dyDescent="0.25">
      <c r="A116" s="331">
        <v>115</v>
      </c>
      <c r="B116" s="529">
        <v>2213</v>
      </c>
      <c r="C116" s="531" t="s">
        <v>477</v>
      </c>
      <c r="D116" s="531"/>
      <c r="E116" s="530">
        <v>18</v>
      </c>
    </row>
    <row r="117" spans="1:6" s="528" customFormat="1" ht="19.149999999999999" customHeight="1" x14ac:dyDescent="0.25">
      <c r="A117" s="331">
        <v>116</v>
      </c>
      <c r="B117" s="529">
        <v>22132</v>
      </c>
      <c r="C117" s="531" t="s">
        <v>2691</v>
      </c>
      <c r="D117" s="531"/>
      <c r="E117" s="530">
        <v>14</v>
      </c>
    </row>
    <row r="118" spans="1:6" s="528" customFormat="1" ht="19.149999999999999" customHeight="1" x14ac:dyDescent="0.25">
      <c r="A118" s="331">
        <v>117</v>
      </c>
      <c r="B118" s="529">
        <v>56199</v>
      </c>
      <c r="C118" s="531" t="s">
        <v>166</v>
      </c>
      <c r="D118" s="531"/>
      <c r="E118" s="530">
        <v>16</v>
      </c>
    </row>
    <row r="119" spans="1:6" s="528" customFormat="1" ht="19.149999999999999" customHeight="1" x14ac:dyDescent="0.25">
      <c r="A119" s="331">
        <v>118</v>
      </c>
      <c r="B119" s="529">
        <v>532112</v>
      </c>
      <c r="C119" s="531" t="s">
        <v>334</v>
      </c>
      <c r="D119" s="531"/>
      <c r="E119" s="530">
        <v>42</v>
      </c>
    </row>
    <row r="120" spans="1:6" s="528" customFormat="1" ht="19.149999999999999" customHeight="1" x14ac:dyDescent="0.25">
      <c r="A120" s="331">
        <v>119</v>
      </c>
      <c r="B120" s="529">
        <v>48121</v>
      </c>
      <c r="C120" s="531" t="s">
        <v>341</v>
      </c>
      <c r="D120" s="531"/>
      <c r="E120" s="530">
        <v>7</v>
      </c>
    </row>
    <row r="121" spans="1:6" s="626" customFormat="1" ht="19.149999999999999" customHeight="1" x14ac:dyDescent="0.25">
      <c r="A121" s="622">
        <v>120</v>
      </c>
      <c r="B121" s="623"/>
      <c r="C121" s="624" t="s">
        <v>393</v>
      </c>
      <c r="D121" s="624"/>
      <c r="E121" s="625">
        <v>32</v>
      </c>
    </row>
    <row r="122" spans="1:6" s="626" customFormat="1" x14ac:dyDescent="0.25">
      <c r="A122" s="622">
        <v>121</v>
      </c>
      <c r="B122" s="625">
        <v>441110</v>
      </c>
      <c r="C122" s="626" t="s">
        <v>2674</v>
      </c>
      <c r="D122" s="627">
        <v>299162994329947</v>
      </c>
      <c r="E122" s="625" t="s">
        <v>2650</v>
      </c>
      <c r="F122" s="626">
        <v>4.78</v>
      </c>
    </row>
    <row r="123" spans="1:6" s="626" customFormat="1" x14ac:dyDescent="0.25">
      <c r="A123" s="622">
        <v>122</v>
      </c>
      <c r="B123" s="625">
        <v>811121</v>
      </c>
      <c r="C123" s="626" t="s">
        <v>2559</v>
      </c>
      <c r="E123" s="625">
        <v>25</v>
      </c>
      <c r="F123" s="626">
        <v>3.24</v>
      </c>
    </row>
    <row r="124" spans="1:6" s="626" customFormat="1" x14ac:dyDescent="0.25">
      <c r="A124" s="622">
        <v>123</v>
      </c>
      <c r="B124" s="625">
        <v>811191</v>
      </c>
      <c r="C124" s="626" t="s">
        <v>2560</v>
      </c>
      <c r="E124" s="625">
        <v>25</v>
      </c>
      <c r="F124" s="626">
        <v>1.54</v>
      </c>
    </row>
    <row r="125" spans="1:6" s="626" customFormat="1" x14ac:dyDescent="0.25">
      <c r="A125" s="622">
        <v>124</v>
      </c>
      <c r="B125" s="625">
        <v>811122</v>
      </c>
      <c r="C125" s="626" t="s">
        <v>2683</v>
      </c>
      <c r="E125" s="625">
        <v>24</v>
      </c>
      <c r="F125" s="626">
        <v>0.9</v>
      </c>
    </row>
    <row r="126" spans="1:6" s="626" customFormat="1" x14ac:dyDescent="0.25">
      <c r="A126" s="622">
        <v>125</v>
      </c>
      <c r="B126" s="625">
        <v>447190</v>
      </c>
      <c r="C126" s="626" t="s">
        <v>2685</v>
      </c>
      <c r="E126" s="625">
        <v>24</v>
      </c>
      <c r="F126" s="626">
        <v>0.3</v>
      </c>
    </row>
    <row r="127" spans="1:6" s="626" customFormat="1" x14ac:dyDescent="0.25">
      <c r="A127" s="622">
        <v>126</v>
      </c>
      <c r="B127" s="625">
        <v>811122</v>
      </c>
      <c r="C127" s="626" t="s">
        <v>2561</v>
      </c>
      <c r="E127" s="625">
        <v>24</v>
      </c>
      <c r="F127" s="626">
        <v>0.16</v>
      </c>
    </row>
    <row r="128" spans="1:6" s="626" customFormat="1" x14ac:dyDescent="0.25">
      <c r="A128" s="622">
        <v>127</v>
      </c>
      <c r="B128" s="625">
        <v>811113</v>
      </c>
      <c r="C128" s="626" t="s">
        <v>2562</v>
      </c>
      <c r="E128" s="625">
        <v>24</v>
      </c>
      <c r="F128" s="626">
        <v>0.12</v>
      </c>
    </row>
    <row r="129" spans="1:6" s="626" customFormat="1" x14ac:dyDescent="0.25">
      <c r="A129" s="622">
        <v>128</v>
      </c>
      <c r="B129" s="625">
        <v>441121</v>
      </c>
      <c r="C129" s="626" t="s">
        <v>2563</v>
      </c>
      <c r="E129" s="625">
        <v>24</v>
      </c>
      <c r="F129" s="626">
        <v>0.11</v>
      </c>
    </row>
    <row r="130" spans="1:6" s="626" customFormat="1" x14ac:dyDescent="0.25">
      <c r="A130" s="622">
        <v>129</v>
      </c>
      <c r="B130" s="625">
        <v>441310</v>
      </c>
      <c r="C130" s="626" t="s">
        <v>2684</v>
      </c>
      <c r="E130" s="625">
        <v>24</v>
      </c>
      <c r="F130" s="626">
        <v>0.1</v>
      </c>
    </row>
    <row r="131" spans="1:6" s="626" customFormat="1" x14ac:dyDescent="0.25">
      <c r="A131" s="622">
        <v>130</v>
      </c>
      <c r="B131" s="625">
        <v>447110</v>
      </c>
      <c r="C131" s="626" t="s">
        <v>2564</v>
      </c>
      <c r="E131" s="625">
        <v>24</v>
      </c>
      <c r="F131" s="626">
        <v>0.1</v>
      </c>
    </row>
    <row r="132" spans="1:6" s="626" customFormat="1" x14ac:dyDescent="0.25">
      <c r="A132" s="622">
        <v>131</v>
      </c>
      <c r="B132" s="625">
        <v>447111</v>
      </c>
      <c r="C132" s="626" t="s">
        <v>2565</v>
      </c>
      <c r="E132" s="625">
        <v>24</v>
      </c>
      <c r="F132" s="626">
        <v>0.04</v>
      </c>
    </row>
    <row r="133" spans="1:6" s="626" customFormat="1" x14ac:dyDescent="0.25">
      <c r="A133" s="622">
        <v>132</v>
      </c>
      <c r="B133" s="625">
        <v>812321</v>
      </c>
      <c r="C133" s="626" t="s">
        <v>2570</v>
      </c>
      <c r="E133" s="625">
        <v>22</v>
      </c>
      <c r="F133" s="626">
        <v>0.48</v>
      </c>
    </row>
    <row r="134" spans="1:6" s="626" customFormat="1" x14ac:dyDescent="0.25">
      <c r="A134" s="622">
        <v>133</v>
      </c>
      <c r="B134" s="625">
        <v>454311</v>
      </c>
      <c r="C134" s="626" t="s">
        <v>2675</v>
      </c>
      <c r="E134" s="625">
        <v>15</v>
      </c>
      <c r="F134" s="626">
        <v>0.46</v>
      </c>
    </row>
    <row r="135" spans="1:6" s="626" customFormat="1" x14ac:dyDescent="0.25">
      <c r="A135" s="622">
        <v>134</v>
      </c>
      <c r="B135" s="625">
        <v>811413</v>
      </c>
      <c r="C135" s="626" t="s">
        <v>2571</v>
      </c>
      <c r="E135" s="625">
        <v>24</v>
      </c>
      <c r="F135" s="626">
        <v>0.37</v>
      </c>
    </row>
    <row r="136" spans="1:6" s="626" customFormat="1" ht="14.45" customHeight="1" x14ac:dyDescent="0.25">
      <c r="A136" s="622">
        <v>135</v>
      </c>
      <c r="B136" s="625"/>
      <c r="C136" s="624" t="s">
        <v>2740</v>
      </c>
      <c r="D136" s="624"/>
      <c r="E136" s="625">
        <v>15</v>
      </c>
    </row>
    <row r="137" spans="1:6" s="626" customFormat="1" ht="13.15" customHeight="1" x14ac:dyDescent="0.25">
      <c r="A137" s="622">
        <v>136</v>
      </c>
      <c r="B137" s="625"/>
      <c r="C137" s="624" t="s">
        <v>2741</v>
      </c>
      <c r="D137" s="624"/>
      <c r="E137" s="625">
        <v>8</v>
      </c>
    </row>
    <row r="138" spans="1:6" s="626" customFormat="1" x14ac:dyDescent="0.25">
      <c r="A138" s="622">
        <v>137</v>
      </c>
      <c r="B138" s="625"/>
      <c r="C138" s="626" t="s">
        <v>2742</v>
      </c>
      <c r="E138" s="625">
        <v>9</v>
      </c>
    </row>
    <row r="139" spans="1:6" s="626" customFormat="1" x14ac:dyDescent="0.25">
      <c r="A139" s="622">
        <v>138</v>
      </c>
      <c r="B139" s="625">
        <v>442210</v>
      </c>
      <c r="C139" s="626" t="s">
        <v>2572</v>
      </c>
      <c r="E139" s="625">
        <v>23</v>
      </c>
      <c r="F139" s="626">
        <v>0.3</v>
      </c>
    </row>
    <row r="140" spans="1:6" s="626" customFormat="1" x14ac:dyDescent="0.25">
      <c r="A140" s="622">
        <v>139</v>
      </c>
      <c r="B140" s="625">
        <v>812930</v>
      </c>
      <c r="C140" s="626" t="s">
        <v>2573</v>
      </c>
      <c r="E140" s="625">
        <v>21</v>
      </c>
      <c r="F140" s="626">
        <v>0.28000000000000003</v>
      </c>
    </row>
    <row r="141" spans="1:6" s="626" customFormat="1" x14ac:dyDescent="0.25">
      <c r="A141" s="622">
        <v>140</v>
      </c>
      <c r="B141" s="625">
        <v>443112</v>
      </c>
      <c r="C141" s="626" t="s">
        <v>2574</v>
      </c>
      <c r="E141" s="625">
        <v>32</v>
      </c>
      <c r="F141" s="626">
        <v>0.22</v>
      </c>
    </row>
    <row r="142" spans="1:6" s="626" customFormat="1" x14ac:dyDescent="0.25">
      <c r="A142" s="622">
        <v>141</v>
      </c>
      <c r="B142" s="625">
        <v>441320</v>
      </c>
      <c r="C142" s="626" t="s">
        <v>2575</v>
      </c>
      <c r="E142" s="625">
        <v>28</v>
      </c>
      <c r="F142" s="626">
        <v>0.21</v>
      </c>
    </row>
    <row r="143" spans="1:6" s="626" customFormat="1" x14ac:dyDescent="0.25">
      <c r="A143" s="622">
        <v>142</v>
      </c>
      <c r="B143" s="625">
        <v>713920</v>
      </c>
      <c r="C143" s="626" t="s">
        <v>2576</v>
      </c>
      <c r="E143" s="625">
        <v>16</v>
      </c>
      <c r="F143" s="626">
        <v>0.21</v>
      </c>
    </row>
    <row r="144" spans="1:6" s="626" customFormat="1" x14ac:dyDescent="0.25">
      <c r="A144" s="622">
        <v>143</v>
      </c>
      <c r="B144" s="625">
        <v>811420</v>
      </c>
      <c r="C144" s="626" t="s">
        <v>2577</v>
      </c>
      <c r="E144" s="625">
        <v>24</v>
      </c>
      <c r="F144" s="626">
        <v>0.2</v>
      </c>
    </row>
    <row r="145" spans="1:6" s="626" customFormat="1" x14ac:dyDescent="0.25">
      <c r="A145" s="622">
        <v>144</v>
      </c>
      <c r="B145" s="625">
        <v>451110</v>
      </c>
      <c r="C145" s="626" t="s">
        <v>2580</v>
      </c>
      <c r="E145" s="625">
        <v>24</v>
      </c>
      <c r="F145" s="626">
        <v>0.15</v>
      </c>
    </row>
    <row r="146" spans="1:6" s="626" customFormat="1" x14ac:dyDescent="0.25">
      <c r="A146" s="622">
        <v>145</v>
      </c>
      <c r="B146" s="625">
        <v>443112</v>
      </c>
      <c r="C146" s="626" t="s">
        <v>2582</v>
      </c>
      <c r="E146" s="625">
        <v>24</v>
      </c>
      <c r="F146" s="626">
        <v>0.13</v>
      </c>
    </row>
    <row r="147" spans="1:6" s="626" customFormat="1" x14ac:dyDescent="0.25">
      <c r="A147" s="622">
        <v>146</v>
      </c>
      <c r="B147" s="625">
        <v>442210</v>
      </c>
      <c r="C147" s="626" t="s">
        <v>2587</v>
      </c>
      <c r="E147" s="625">
        <v>23</v>
      </c>
      <c r="F147" s="626">
        <v>0.08</v>
      </c>
    </row>
    <row r="148" spans="1:6" s="626" customFormat="1" x14ac:dyDescent="0.25">
      <c r="A148" s="622">
        <v>147</v>
      </c>
      <c r="B148" s="625">
        <v>442110</v>
      </c>
      <c r="C148" s="626" t="s">
        <v>2589</v>
      </c>
      <c r="E148" s="625">
        <v>24</v>
      </c>
      <c r="F148" s="626">
        <v>0.05</v>
      </c>
    </row>
    <row r="149" spans="1:6" s="626" customFormat="1" x14ac:dyDescent="0.25">
      <c r="A149" s="622">
        <v>148</v>
      </c>
      <c r="B149" s="625">
        <v>442110</v>
      </c>
      <c r="C149" s="626" t="s">
        <v>2592</v>
      </c>
      <c r="E149" s="625">
        <v>23</v>
      </c>
      <c r="F149" s="626">
        <v>0.05</v>
      </c>
    </row>
    <row r="150" spans="1:6" s="626" customFormat="1" x14ac:dyDescent="0.25">
      <c r="A150" s="622">
        <v>149</v>
      </c>
      <c r="B150" s="625">
        <v>811212</v>
      </c>
      <c r="C150" s="626" t="s">
        <v>2595</v>
      </c>
      <c r="E150" s="625">
        <v>24</v>
      </c>
      <c r="F150" s="626">
        <v>0.03</v>
      </c>
    </row>
    <row r="151" spans="1:6" s="626" customFormat="1" x14ac:dyDescent="0.25">
      <c r="A151" s="622">
        <v>150</v>
      </c>
      <c r="B151" s="625">
        <v>454312</v>
      </c>
      <c r="C151" s="626" t="s">
        <v>2596</v>
      </c>
      <c r="E151" s="625">
        <v>15</v>
      </c>
      <c r="F151" s="626">
        <v>0.02</v>
      </c>
    </row>
    <row r="152" spans="1:6" s="626" customFormat="1" x14ac:dyDescent="0.25">
      <c r="A152" s="622">
        <v>151</v>
      </c>
      <c r="B152" s="625">
        <v>812320</v>
      </c>
      <c r="C152" s="626" t="s">
        <v>2597</v>
      </c>
      <c r="E152" s="625">
        <v>22</v>
      </c>
      <c r="F152" s="626">
        <v>0.01</v>
      </c>
    </row>
    <row r="153" spans="1:6" s="626" customFormat="1" x14ac:dyDescent="0.25">
      <c r="A153" s="622">
        <v>152</v>
      </c>
      <c r="B153" s="625">
        <v>444220</v>
      </c>
      <c r="C153" s="626" t="s">
        <v>2599</v>
      </c>
      <c r="E153" s="625">
        <v>24</v>
      </c>
      <c r="F153" s="626">
        <v>0.01</v>
      </c>
    </row>
    <row r="154" spans="1:6" s="626" customFormat="1" x14ac:dyDescent="0.25">
      <c r="A154" s="622">
        <v>153</v>
      </c>
      <c r="B154" s="625">
        <v>713930</v>
      </c>
      <c r="C154" s="626" t="s">
        <v>2600</v>
      </c>
      <c r="E154" s="625">
        <v>24</v>
      </c>
      <c r="F154" s="626">
        <v>0.01</v>
      </c>
    </row>
    <row r="155" spans="1:6" s="626" customFormat="1" x14ac:dyDescent="0.25">
      <c r="A155" s="622">
        <v>154</v>
      </c>
      <c r="B155" s="625">
        <v>442210</v>
      </c>
      <c r="C155" s="626" t="s">
        <v>2602</v>
      </c>
      <c r="E155" s="625">
        <v>24</v>
      </c>
      <c r="F155" s="626">
        <v>0</v>
      </c>
    </row>
    <row r="156" spans="1:6" s="626" customFormat="1" x14ac:dyDescent="0.25">
      <c r="A156" s="622">
        <v>155</v>
      </c>
      <c r="B156" s="625">
        <v>485310</v>
      </c>
      <c r="C156" s="626" t="s">
        <v>2610</v>
      </c>
      <c r="E156" s="625">
        <v>8</v>
      </c>
      <c r="F156" s="626">
        <v>0.27</v>
      </c>
    </row>
    <row r="157" spans="1:6" s="626" customFormat="1" x14ac:dyDescent="0.25">
      <c r="A157" s="622">
        <v>156</v>
      </c>
      <c r="B157" s="625">
        <v>561510</v>
      </c>
      <c r="C157" s="626" t="s">
        <v>2655</v>
      </c>
      <c r="E157" s="625">
        <v>4</v>
      </c>
      <c r="F157" s="626">
        <v>0.43</v>
      </c>
    </row>
    <row r="158" spans="1:6" s="626" customFormat="1" x14ac:dyDescent="0.25">
      <c r="A158" s="622">
        <v>157</v>
      </c>
      <c r="B158" s="625">
        <v>561730</v>
      </c>
      <c r="C158" s="626" t="s">
        <v>2658</v>
      </c>
      <c r="E158" s="625"/>
      <c r="F158" s="626">
        <v>0.41</v>
      </c>
    </row>
    <row r="159" spans="1:6" s="626" customFormat="1" x14ac:dyDescent="0.25">
      <c r="A159" s="622">
        <v>158</v>
      </c>
      <c r="B159" s="625">
        <v>561790</v>
      </c>
      <c r="C159" s="626" t="s">
        <v>2659</v>
      </c>
      <c r="E159" s="625"/>
      <c r="F159" s="626">
        <v>0.28999999999999998</v>
      </c>
    </row>
    <row r="160" spans="1:6" s="626" customFormat="1" x14ac:dyDescent="0.25">
      <c r="A160" s="622">
        <v>159</v>
      </c>
      <c r="B160" s="625">
        <v>562111</v>
      </c>
      <c r="C160" s="626" t="s">
        <v>2660</v>
      </c>
      <c r="E160" s="625">
        <v>10</v>
      </c>
      <c r="F160" s="626">
        <v>0.34</v>
      </c>
    </row>
    <row r="161" spans="1:102" s="626" customFormat="1" x14ac:dyDescent="0.25">
      <c r="A161" s="622">
        <v>160</v>
      </c>
      <c r="B161" s="625">
        <v>562920</v>
      </c>
      <c r="C161" s="626" t="s">
        <v>2661</v>
      </c>
      <c r="E161" s="625">
        <v>10</v>
      </c>
      <c r="F161" s="626">
        <v>0.46</v>
      </c>
    </row>
    <row r="162" spans="1:102" s="626" customFormat="1" x14ac:dyDescent="0.25">
      <c r="A162" s="622">
        <v>161</v>
      </c>
      <c r="B162" s="625">
        <v>562991</v>
      </c>
      <c r="C162" s="626" t="s">
        <v>2662</v>
      </c>
      <c r="E162" s="625">
        <v>10</v>
      </c>
      <c r="F162" s="626">
        <v>0.3</v>
      </c>
    </row>
    <row r="163" spans="1:102" s="626" customFormat="1" x14ac:dyDescent="0.25">
      <c r="A163" s="622">
        <v>162</v>
      </c>
      <c r="B163" s="625">
        <v>541110</v>
      </c>
      <c r="C163" s="626" t="s">
        <v>2663</v>
      </c>
      <c r="E163" s="625">
        <v>5</v>
      </c>
      <c r="F163" s="626">
        <v>5.12</v>
      </c>
    </row>
    <row r="164" spans="1:102" s="626" customFormat="1" x14ac:dyDescent="0.25">
      <c r="A164" s="622">
        <v>163</v>
      </c>
      <c r="B164" s="625">
        <v>541211</v>
      </c>
      <c r="C164" s="626" t="s">
        <v>2664</v>
      </c>
      <c r="E164" s="625">
        <v>5</v>
      </c>
      <c r="F164" s="626">
        <v>0.65</v>
      </c>
    </row>
    <row r="165" spans="1:102" s="626" customFormat="1" x14ac:dyDescent="0.25">
      <c r="A165" s="622">
        <v>164</v>
      </c>
      <c r="B165" s="625">
        <v>541330</v>
      </c>
      <c r="C165" s="626" t="s">
        <v>2665</v>
      </c>
      <c r="E165" s="625">
        <v>5</v>
      </c>
      <c r="F165" s="626">
        <v>0.2</v>
      </c>
    </row>
    <row r="166" spans="1:102" s="626" customFormat="1" x14ac:dyDescent="0.25">
      <c r="A166" s="622">
        <v>165</v>
      </c>
      <c r="B166" s="625">
        <v>541340</v>
      </c>
      <c r="C166" s="626" t="s">
        <v>2666</v>
      </c>
      <c r="E166" s="625">
        <v>5</v>
      </c>
      <c r="F166" s="626">
        <v>0.15</v>
      </c>
    </row>
    <row r="167" spans="1:102" s="626" customFormat="1" x14ac:dyDescent="0.25">
      <c r="A167" s="622">
        <v>166</v>
      </c>
      <c r="B167" s="625">
        <v>541219</v>
      </c>
      <c r="C167" s="626" t="s">
        <v>2667</v>
      </c>
      <c r="E167" s="625">
        <v>5</v>
      </c>
      <c r="F167" s="626">
        <v>0.09</v>
      </c>
    </row>
    <row r="168" spans="1:102" s="626" customFormat="1" x14ac:dyDescent="0.25">
      <c r="A168" s="622">
        <v>167</v>
      </c>
      <c r="B168" s="625">
        <v>541350</v>
      </c>
      <c r="C168" s="626" t="s">
        <v>2668</v>
      </c>
      <c r="E168" s="625">
        <v>5</v>
      </c>
      <c r="F168" s="626">
        <v>0.08</v>
      </c>
    </row>
    <row r="169" spans="1:102" s="626" customFormat="1" x14ac:dyDescent="0.25">
      <c r="A169" s="622">
        <v>168</v>
      </c>
      <c r="B169" s="625">
        <v>541370</v>
      </c>
      <c r="C169" s="626" t="s">
        <v>2669</v>
      </c>
      <c r="E169" s="625">
        <v>7</v>
      </c>
      <c r="F169" s="626">
        <v>7.0000000000000007E-2</v>
      </c>
    </row>
    <row r="170" spans="1:102" s="626" customFormat="1" x14ac:dyDescent="0.25">
      <c r="A170" s="622">
        <v>169</v>
      </c>
      <c r="B170" s="625">
        <v>54140</v>
      </c>
      <c r="C170" s="626" t="s">
        <v>2671</v>
      </c>
      <c r="E170" s="625">
        <v>10</v>
      </c>
      <c r="F170" s="626">
        <v>0</v>
      </c>
    </row>
    <row r="171" spans="1:102" s="626" customFormat="1" x14ac:dyDescent="0.25">
      <c r="A171" s="622">
        <v>170</v>
      </c>
      <c r="B171" s="625">
        <v>541620</v>
      </c>
      <c r="C171" s="626" t="s">
        <v>2672</v>
      </c>
      <c r="E171" s="625">
        <v>7</v>
      </c>
      <c r="F171" s="626">
        <v>0</v>
      </c>
    </row>
    <row r="172" spans="1:102" s="622" customFormat="1" x14ac:dyDescent="0.25">
      <c r="A172" s="622">
        <v>171</v>
      </c>
      <c r="B172" s="623">
        <v>81232</v>
      </c>
      <c r="C172" s="618" t="s">
        <v>2703</v>
      </c>
      <c r="D172" s="618"/>
      <c r="E172" s="628">
        <v>21</v>
      </c>
      <c r="G172" s="626"/>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26"/>
      <c r="AL172" s="626"/>
      <c r="AM172" s="626"/>
      <c r="AN172" s="626"/>
      <c r="AO172" s="626"/>
      <c r="AP172" s="626"/>
      <c r="AQ172" s="626"/>
      <c r="AR172" s="626"/>
      <c r="AS172" s="626"/>
      <c r="AT172" s="626"/>
      <c r="AU172" s="626"/>
      <c r="AV172" s="626"/>
      <c r="AW172" s="626"/>
      <c r="AX172" s="626"/>
      <c r="AY172" s="626"/>
      <c r="AZ172" s="626"/>
      <c r="BA172" s="626"/>
      <c r="BB172" s="626"/>
      <c r="BC172" s="626"/>
      <c r="BD172" s="626"/>
      <c r="BE172" s="626"/>
      <c r="BF172" s="626"/>
      <c r="BG172" s="626"/>
      <c r="BH172" s="626"/>
      <c r="BI172" s="626"/>
      <c r="BJ172" s="626"/>
      <c r="BK172" s="626"/>
      <c r="BL172" s="626"/>
      <c r="BM172" s="626"/>
      <c r="BN172" s="626"/>
      <c r="BO172" s="626"/>
      <c r="BP172" s="626"/>
      <c r="BQ172" s="626"/>
      <c r="BR172" s="626"/>
      <c r="BS172" s="626"/>
      <c r="BT172" s="626"/>
      <c r="BU172" s="626"/>
      <c r="BV172" s="626"/>
      <c r="BW172" s="626"/>
      <c r="BX172" s="626"/>
      <c r="BY172" s="626"/>
      <c r="BZ172" s="626"/>
      <c r="CA172" s="626"/>
      <c r="CB172" s="626"/>
      <c r="CC172" s="626"/>
      <c r="CD172" s="626"/>
      <c r="CE172" s="626"/>
      <c r="CF172" s="626"/>
      <c r="CG172" s="626"/>
      <c r="CH172" s="626"/>
      <c r="CI172" s="626"/>
      <c r="CJ172" s="626"/>
      <c r="CK172" s="626"/>
      <c r="CL172" s="626"/>
      <c r="CM172" s="626"/>
      <c r="CN172" s="626"/>
      <c r="CO172" s="626"/>
      <c r="CP172" s="626"/>
      <c r="CQ172" s="626"/>
      <c r="CR172" s="626"/>
      <c r="CS172" s="626"/>
      <c r="CT172" s="626"/>
      <c r="CU172" s="626"/>
      <c r="CV172" s="626"/>
      <c r="CW172" s="626"/>
      <c r="CX172" s="626"/>
    </row>
    <row r="173" spans="1:102" s="622" customFormat="1" x14ac:dyDescent="0.25">
      <c r="A173" s="622">
        <v>172</v>
      </c>
      <c r="B173" s="625">
        <v>444210</v>
      </c>
      <c r="C173" s="622" t="s">
        <v>2593</v>
      </c>
      <c r="E173" s="628">
        <v>24</v>
      </c>
      <c r="F173" s="622">
        <v>0.04</v>
      </c>
      <c r="G173" s="626"/>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626"/>
      <c r="AG173" s="626"/>
      <c r="AH173" s="626"/>
      <c r="AI173" s="626"/>
      <c r="AJ173" s="626"/>
      <c r="AK173" s="626"/>
      <c r="AL173" s="626"/>
      <c r="AM173" s="626"/>
      <c r="AN173" s="626"/>
      <c r="AO173" s="626"/>
      <c r="AP173" s="626"/>
      <c r="AQ173" s="626"/>
      <c r="AR173" s="626"/>
      <c r="AS173" s="626"/>
      <c r="AT173" s="626"/>
      <c r="AU173" s="626"/>
      <c r="AV173" s="626"/>
      <c r="AW173" s="626"/>
      <c r="AX173" s="626"/>
      <c r="AY173" s="626"/>
      <c r="AZ173" s="626"/>
      <c r="BA173" s="626"/>
      <c r="BB173" s="626"/>
      <c r="BC173" s="626"/>
      <c r="BD173" s="626"/>
      <c r="BE173" s="626"/>
      <c r="BF173" s="626"/>
      <c r="BG173" s="626"/>
      <c r="BH173" s="626"/>
      <c r="BI173" s="626"/>
      <c r="BJ173" s="626"/>
      <c r="BK173" s="626"/>
      <c r="BL173" s="626"/>
      <c r="BM173" s="626"/>
      <c r="BN173" s="626"/>
      <c r="BO173" s="626"/>
      <c r="BP173" s="626"/>
      <c r="BQ173" s="626"/>
      <c r="BR173" s="626"/>
      <c r="BS173" s="626"/>
      <c r="BT173" s="626"/>
      <c r="BU173" s="626"/>
      <c r="BV173" s="626"/>
      <c r="BW173" s="626"/>
      <c r="BX173" s="626"/>
      <c r="BY173" s="626"/>
      <c r="BZ173" s="626"/>
      <c r="CA173" s="626"/>
      <c r="CB173" s="626"/>
      <c r="CC173" s="626"/>
      <c r="CD173" s="626"/>
      <c r="CE173" s="626"/>
      <c r="CF173" s="626"/>
      <c r="CG173" s="626"/>
      <c r="CH173" s="626"/>
      <c r="CI173" s="626"/>
      <c r="CJ173" s="626"/>
      <c r="CK173" s="626"/>
      <c r="CL173" s="626"/>
      <c r="CM173" s="626"/>
      <c r="CN173" s="626"/>
      <c r="CO173" s="626"/>
      <c r="CP173" s="626"/>
      <c r="CQ173" s="626"/>
      <c r="CR173" s="626"/>
      <c r="CS173" s="626"/>
      <c r="CT173" s="626"/>
      <c r="CU173" s="626"/>
      <c r="CV173" s="626"/>
      <c r="CW173" s="626"/>
      <c r="CX173" s="626"/>
    </row>
    <row r="174" spans="1:102" s="622" customFormat="1" x14ac:dyDescent="0.25">
      <c r="A174" s="622">
        <v>173</v>
      </c>
      <c r="B174" s="625">
        <v>485320</v>
      </c>
      <c r="C174" s="622" t="s">
        <v>2606</v>
      </c>
      <c r="E174" s="628">
        <v>16</v>
      </c>
      <c r="F174" s="622">
        <v>0.61</v>
      </c>
      <c r="G174" s="626"/>
      <c r="H174" s="626"/>
      <c r="I174" s="626"/>
      <c r="J174" s="626"/>
      <c r="K174" s="626"/>
      <c r="L174" s="626"/>
      <c r="M174" s="626"/>
      <c r="N174" s="626"/>
      <c r="O174" s="626"/>
      <c r="P174" s="626"/>
      <c r="Q174" s="626"/>
      <c r="R174" s="626"/>
      <c r="S174" s="626"/>
      <c r="T174" s="626"/>
      <c r="U174" s="626"/>
      <c r="V174" s="626"/>
      <c r="W174" s="626"/>
      <c r="X174" s="626"/>
      <c r="Y174" s="626"/>
      <c r="Z174" s="626"/>
      <c r="AA174" s="626"/>
      <c r="AB174" s="626"/>
      <c r="AC174" s="626"/>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626"/>
      <c r="AY174" s="626"/>
      <c r="AZ174" s="626"/>
      <c r="BA174" s="626"/>
      <c r="BB174" s="626"/>
      <c r="BC174" s="626"/>
      <c r="BD174" s="626"/>
      <c r="BE174" s="626"/>
      <c r="BF174" s="626"/>
      <c r="BG174" s="626"/>
      <c r="BH174" s="626"/>
      <c r="BI174" s="626"/>
      <c r="BJ174" s="626"/>
      <c r="BK174" s="626"/>
      <c r="BL174" s="626"/>
      <c r="BM174" s="626"/>
      <c r="BN174" s="626"/>
      <c r="BO174" s="626"/>
      <c r="BP174" s="626"/>
      <c r="BQ174" s="626"/>
      <c r="BR174" s="626"/>
      <c r="BS174" s="626"/>
      <c r="BT174" s="626"/>
      <c r="BU174" s="626"/>
      <c r="BV174" s="626"/>
      <c r="BW174" s="626"/>
      <c r="BX174" s="626"/>
      <c r="BY174" s="626"/>
      <c r="BZ174" s="626"/>
      <c r="CA174" s="626"/>
      <c r="CB174" s="626"/>
      <c r="CC174" s="626"/>
      <c r="CD174" s="626"/>
      <c r="CE174" s="626"/>
      <c r="CF174" s="626"/>
      <c r="CG174" s="626"/>
      <c r="CH174" s="626"/>
      <c r="CI174" s="626"/>
      <c r="CJ174" s="626"/>
      <c r="CK174" s="626"/>
      <c r="CL174" s="626"/>
      <c r="CM174" s="626"/>
      <c r="CN174" s="626"/>
      <c r="CO174" s="626"/>
      <c r="CP174" s="626"/>
      <c r="CQ174" s="626"/>
      <c r="CR174" s="626"/>
      <c r="CS174" s="626"/>
      <c r="CT174" s="626"/>
      <c r="CU174" s="626"/>
      <c r="CV174" s="626"/>
      <c r="CW174" s="626"/>
      <c r="CX174" s="626"/>
    </row>
    <row r="175" spans="1:102" s="528" customFormat="1" x14ac:dyDescent="0.25">
      <c r="A175" s="331">
        <v>174</v>
      </c>
      <c r="B175" s="530"/>
      <c r="C175" s="609"/>
      <c r="D175" s="609"/>
      <c r="E175" s="530"/>
    </row>
    <row r="176" spans="1:102" s="528" customFormat="1" ht="28.9" customHeight="1" x14ac:dyDescent="0.25">
      <c r="A176" s="331">
        <v>175</v>
      </c>
      <c r="B176" s="616" t="s">
        <v>2553</v>
      </c>
      <c r="C176" s="614" t="s">
        <v>2696</v>
      </c>
      <c r="D176" s="619" t="s">
        <v>2552</v>
      </c>
      <c r="E176" s="617" t="s">
        <v>2617</v>
      </c>
    </row>
    <row r="177" spans="1:102" x14ac:dyDescent="0.25">
      <c r="A177" s="331">
        <v>176</v>
      </c>
      <c r="B177" s="530">
        <v>812910</v>
      </c>
      <c r="C177" s="606" t="s">
        <v>2567</v>
      </c>
      <c r="D177" s="329" t="s">
        <v>2549</v>
      </c>
      <c r="E177" s="330">
        <v>20</v>
      </c>
      <c r="F177" s="331">
        <v>0.71</v>
      </c>
    </row>
    <row r="178" spans="1:102" x14ac:dyDescent="0.25">
      <c r="A178" s="331">
        <v>177</v>
      </c>
      <c r="B178" s="529">
        <v>11521</v>
      </c>
      <c r="C178" s="329" t="s">
        <v>2558</v>
      </c>
      <c r="D178" s="329" t="s">
        <v>6</v>
      </c>
      <c r="E178" s="330">
        <v>9</v>
      </c>
      <c r="F178" s="528"/>
    </row>
    <row r="179" spans="1:102" x14ac:dyDescent="0.25">
      <c r="A179" s="331">
        <v>178</v>
      </c>
      <c r="B179" s="529">
        <v>541940</v>
      </c>
      <c r="C179" s="329" t="s">
        <v>2428</v>
      </c>
      <c r="D179" s="329"/>
      <c r="E179" s="330">
        <v>5</v>
      </c>
      <c r="F179" s="331">
        <v>5.15</v>
      </c>
    </row>
    <row r="180" spans="1:102" x14ac:dyDescent="0.25">
      <c r="A180" s="331">
        <v>179</v>
      </c>
      <c r="B180" s="529">
        <v>49311</v>
      </c>
      <c r="C180" s="329" t="s">
        <v>2697</v>
      </c>
      <c r="D180" s="329"/>
      <c r="E180" s="330">
        <v>14</v>
      </c>
    </row>
    <row r="181" spans="1:102" x14ac:dyDescent="0.25">
      <c r="A181" s="331">
        <v>180</v>
      </c>
      <c r="B181" s="529">
        <v>22132</v>
      </c>
      <c r="C181" s="329" t="s">
        <v>2557</v>
      </c>
      <c r="D181" s="329" t="s">
        <v>6</v>
      </c>
      <c r="E181" s="330">
        <v>11</v>
      </c>
      <c r="F181" s="528"/>
    </row>
    <row r="182" spans="1:102" x14ac:dyDescent="0.25">
      <c r="A182" s="331">
        <v>181</v>
      </c>
      <c r="B182" s="529" t="s">
        <v>130</v>
      </c>
      <c r="C182" s="329" t="s">
        <v>2698</v>
      </c>
      <c r="D182" s="329"/>
      <c r="E182" s="330">
        <v>7</v>
      </c>
      <c r="F182" s="331">
        <v>4.3</v>
      </c>
    </row>
    <row r="183" spans="1:102" x14ac:dyDescent="0.25">
      <c r="A183" s="331">
        <v>182</v>
      </c>
      <c r="B183" s="529">
        <v>81299</v>
      </c>
      <c r="C183" s="329" t="s">
        <v>2699</v>
      </c>
      <c r="D183" s="329" t="s">
        <v>2</v>
      </c>
      <c r="E183" s="330">
        <v>8</v>
      </c>
    </row>
    <row r="184" spans="1:102" x14ac:dyDescent="0.25">
      <c r="A184" s="331">
        <v>183</v>
      </c>
      <c r="B184" s="529">
        <v>713990</v>
      </c>
      <c r="C184" s="329" t="s">
        <v>2700</v>
      </c>
      <c r="D184" s="329"/>
      <c r="E184" s="330">
        <v>11</v>
      </c>
    </row>
    <row r="185" spans="1:102" x14ac:dyDescent="0.25">
      <c r="A185" s="331">
        <v>184</v>
      </c>
      <c r="B185" s="529">
        <v>81149</v>
      </c>
      <c r="C185" s="329" t="s">
        <v>2701</v>
      </c>
      <c r="D185" s="329" t="s">
        <v>2</v>
      </c>
      <c r="E185" s="330">
        <v>20</v>
      </c>
    </row>
    <row r="186" spans="1:102" x14ac:dyDescent="0.25">
      <c r="A186" s="331">
        <v>185</v>
      </c>
      <c r="B186" s="529">
        <v>81231</v>
      </c>
      <c r="C186" s="329" t="s">
        <v>2702</v>
      </c>
      <c r="D186" s="329"/>
      <c r="E186" s="330">
        <v>5</v>
      </c>
    </row>
    <row r="187" spans="1:102" ht="19.149999999999999" customHeight="1" x14ac:dyDescent="0.25">
      <c r="A187" s="331">
        <v>186</v>
      </c>
      <c r="B187" s="529">
        <v>812199</v>
      </c>
      <c r="C187" s="329" t="s">
        <v>2704</v>
      </c>
      <c r="D187" s="329" t="s">
        <v>2</v>
      </c>
      <c r="E187" s="330">
        <v>11</v>
      </c>
      <c r="F187" s="331">
        <v>0.19</v>
      </c>
    </row>
    <row r="188" spans="1:102" s="608" customFormat="1" ht="19.149999999999999" customHeight="1" x14ac:dyDescent="0.25">
      <c r="A188" s="331">
        <v>187</v>
      </c>
      <c r="B188" s="529" t="s">
        <v>158</v>
      </c>
      <c r="C188" s="329" t="s">
        <v>2705</v>
      </c>
      <c r="D188" s="329"/>
      <c r="E188" s="330">
        <v>6</v>
      </c>
      <c r="F188" s="331"/>
      <c r="G188" s="528"/>
      <c r="H188" s="528"/>
      <c r="I188" s="528"/>
      <c r="J188" s="528"/>
      <c r="K188" s="528"/>
      <c r="L188" s="528"/>
      <c r="M188" s="528"/>
      <c r="N188" s="528"/>
      <c r="O188" s="528"/>
      <c r="P188" s="528"/>
      <c r="Q188" s="528"/>
      <c r="R188" s="528"/>
      <c r="S188" s="528"/>
      <c r="T188" s="528"/>
      <c r="U188" s="528"/>
      <c r="V188" s="528"/>
      <c r="W188" s="528"/>
      <c r="X188" s="528"/>
      <c r="Y188" s="528"/>
      <c r="Z188" s="528"/>
      <c r="AA188" s="528"/>
      <c r="AB188" s="528"/>
      <c r="AC188" s="528"/>
      <c r="AD188" s="528"/>
      <c r="AE188" s="528"/>
      <c r="AF188" s="528"/>
      <c r="AG188" s="528"/>
      <c r="AH188" s="528"/>
      <c r="AI188" s="528"/>
      <c r="AJ188" s="528"/>
      <c r="AK188" s="528"/>
      <c r="AL188" s="528"/>
      <c r="AM188" s="528"/>
      <c r="AN188" s="528"/>
      <c r="AO188" s="528"/>
      <c r="AP188" s="528"/>
      <c r="AQ188" s="528"/>
      <c r="AR188" s="528"/>
      <c r="AS188" s="528"/>
      <c r="AT188" s="528"/>
      <c r="AU188" s="528"/>
      <c r="AV188" s="528"/>
      <c r="AW188" s="528"/>
      <c r="AX188" s="528"/>
      <c r="AY188" s="528"/>
      <c r="AZ188" s="528"/>
      <c r="BA188" s="528"/>
      <c r="BB188" s="528"/>
      <c r="BC188" s="528"/>
      <c r="BD188" s="528"/>
      <c r="BE188" s="528"/>
      <c r="BF188" s="528"/>
      <c r="BG188" s="528"/>
      <c r="BH188" s="528"/>
      <c r="BI188" s="528"/>
      <c r="BJ188" s="528"/>
      <c r="BK188" s="528"/>
      <c r="BL188" s="528"/>
      <c r="BM188" s="528"/>
      <c r="BN188" s="528"/>
      <c r="BO188" s="528"/>
      <c r="BP188" s="528"/>
      <c r="BQ188" s="528"/>
      <c r="BR188" s="528"/>
      <c r="BS188" s="528"/>
      <c r="BT188" s="528"/>
      <c r="BU188" s="528"/>
      <c r="BV188" s="528"/>
      <c r="BW188" s="528"/>
      <c r="BX188" s="528"/>
      <c r="BY188" s="528"/>
      <c r="BZ188" s="528"/>
      <c r="CA188" s="528"/>
      <c r="CB188" s="528"/>
      <c r="CC188" s="528"/>
      <c r="CD188" s="528"/>
      <c r="CE188" s="528"/>
      <c r="CF188" s="528"/>
      <c r="CG188" s="528"/>
      <c r="CH188" s="528"/>
      <c r="CI188" s="528"/>
      <c r="CJ188" s="528"/>
      <c r="CK188" s="528"/>
      <c r="CL188" s="528"/>
      <c r="CM188" s="528"/>
      <c r="CN188" s="528"/>
      <c r="CO188" s="528"/>
      <c r="CP188" s="528"/>
      <c r="CQ188" s="528"/>
      <c r="CR188" s="528"/>
      <c r="CS188" s="528"/>
      <c r="CT188" s="528"/>
      <c r="CU188" s="528"/>
      <c r="CV188" s="528"/>
      <c r="CW188" s="528"/>
      <c r="CX188" s="528"/>
    </row>
    <row r="189" spans="1:102" x14ac:dyDescent="0.25">
      <c r="A189" s="331">
        <v>188</v>
      </c>
      <c r="B189" s="529">
        <v>81143</v>
      </c>
      <c r="C189" s="329" t="s">
        <v>2706</v>
      </c>
      <c r="D189" s="329"/>
      <c r="E189" s="330">
        <v>21</v>
      </c>
    </row>
    <row r="190" spans="1:102" x14ac:dyDescent="0.25">
      <c r="A190" s="331">
        <v>189</v>
      </c>
      <c r="B190" s="530">
        <v>532220</v>
      </c>
      <c r="C190" s="606" t="s">
        <v>2581</v>
      </c>
      <c r="D190" s="606" t="s">
        <v>2550</v>
      </c>
      <c r="E190" s="330">
        <v>39</v>
      </c>
      <c r="F190" s="331">
        <v>0.13</v>
      </c>
    </row>
    <row r="191" spans="1:102" s="604" customFormat="1" ht="19.149999999999999" customHeight="1" x14ac:dyDescent="0.25">
      <c r="A191" s="331">
        <v>190</v>
      </c>
      <c r="B191" s="529">
        <v>713990</v>
      </c>
      <c r="C191" s="329" t="s">
        <v>497</v>
      </c>
      <c r="D191" s="329" t="s">
        <v>2550</v>
      </c>
      <c r="E191" s="330">
        <v>21</v>
      </c>
      <c r="F191" s="331"/>
      <c r="G191" s="528"/>
      <c r="H191" s="528"/>
      <c r="I191" s="528"/>
      <c r="J191" s="528"/>
      <c r="K191" s="528"/>
      <c r="L191" s="528"/>
      <c r="M191" s="528"/>
      <c r="N191" s="528"/>
      <c r="O191" s="528"/>
      <c r="P191" s="528"/>
      <c r="Q191" s="528"/>
      <c r="R191" s="528"/>
      <c r="S191" s="528"/>
      <c r="T191" s="528"/>
      <c r="U191" s="528"/>
      <c r="V191" s="528"/>
      <c r="W191" s="528"/>
      <c r="X191" s="528"/>
      <c r="Y191" s="528"/>
      <c r="Z191" s="528"/>
      <c r="AA191" s="528"/>
      <c r="AB191" s="528"/>
      <c r="AC191" s="528"/>
      <c r="AD191" s="528"/>
      <c r="AE191" s="528"/>
      <c r="AF191" s="528"/>
      <c r="AG191" s="528"/>
      <c r="AH191" s="528"/>
      <c r="AI191" s="528"/>
      <c r="AJ191" s="528"/>
      <c r="AK191" s="528"/>
      <c r="AL191" s="528"/>
      <c r="AM191" s="528"/>
      <c r="AN191" s="528"/>
      <c r="AO191" s="528"/>
      <c r="AP191" s="528"/>
      <c r="AQ191" s="528"/>
      <c r="AR191" s="528"/>
      <c r="AS191" s="528"/>
      <c r="AT191" s="528"/>
      <c r="AU191" s="528"/>
      <c r="AV191" s="528"/>
      <c r="AW191" s="528"/>
      <c r="AX191" s="528"/>
      <c r="AY191" s="528"/>
      <c r="AZ191" s="528"/>
      <c r="BA191" s="528"/>
      <c r="BB191" s="528"/>
      <c r="BC191" s="528"/>
      <c r="BD191" s="528"/>
      <c r="BE191" s="528"/>
      <c r="BF191" s="528"/>
      <c r="BG191" s="528"/>
      <c r="BH191" s="528"/>
      <c r="BI191" s="528"/>
      <c r="BJ191" s="528"/>
      <c r="BK191" s="528"/>
      <c r="BL191" s="528"/>
      <c r="BM191" s="528"/>
      <c r="BN191" s="528"/>
      <c r="BO191" s="528"/>
      <c r="BP191" s="528"/>
      <c r="BQ191" s="528"/>
      <c r="BR191" s="528"/>
      <c r="BS191" s="528"/>
      <c r="BT191" s="528"/>
      <c r="BU191" s="528"/>
      <c r="BV191" s="528"/>
      <c r="BW191" s="528"/>
      <c r="BX191" s="528"/>
      <c r="BY191" s="528"/>
      <c r="BZ191" s="528"/>
      <c r="CA191" s="528"/>
      <c r="CB191" s="528"/>
      <c r="CC191" s="528"/>
      <c r="CD191" s="528"/>
      <c r="CE191" s="528"/>
      <c r="CF191" s="528"/>
      <c r="CG191" s="528"/>
      <c r="CH191" s="528"/>
      <c r="CI191" s="528"/>
      <c r="CJ191" s="528"/>
      <c r="CK191" s="528"/>
      <c r="CL191" s="528"/>
      <c r="CM191" s="528"/>
      <c r="CN191" s="528"/>
      <c r="CO191" s="528"/>
      <c r="CP191" s="528"/>
      <c r="CQ191" s="528"/>
      <c r="CR191" s="528"/>
      <c r="CS191" s="528"/>
      <c r="CT191" s="528"/>
      <c r="CU191" s="528"/>
      <c r="CV191" s="528"/>
      <c r="CW191" s="528"/>
      <c r="CX191" s="528"/>
    </row>
    <row r="192" spans="1:102" s="608" customFormat="1" ht="19.149999999999999" customHeight="1" x14ac:dyDescent="0.25">
      <c r="A192" s="331">
        <v>191</v>
      </c>
      <c r="B192" s="529">
        <v>6212</v>
      </c>
      <c r="C192" s="329" t="s">
        <v>2707</v>
      </c>
      <c r="D192" s="329"/>
      <c r="E192" s="330">
        <v>4</v>
      </c>
      <c r="F192" s="331"/>
      <c r="G192" s="528"/>
      <c r="H192" s="528"/>
      <c r="I192" s="528"/>
      <c r="J192" s="528"/>
      <c r="K192" s="528"/>
      <c r="L192" s="528"/>
      <c r="M192" s="528"/>
      <c r="N192" s="528"/>
      <c r="O192" s="528"/>
      <c r="P192" s="528"/>
      <c r="Q192" s="528"/>
      <c r="R192" s="528"/>
      <c r="S192" s="528"/>
      <c r="T192" s="528"/>
      <c r="U192" s="528"/>
      <c r="V192" s="528"/>
      <c r="W192" s="528"/>
      <c r="X192" s="528"/>
      <c r="Y192" s="528"/>
      <c r="Z192" s="528"/>
      <c r="AA192" s="528"/>
      <c r="AB192" s="528"/>
      <c r="AC192" s="528"/>
      <c r="AD192" s="528"/>
      <c r="AE192" s="528"/>
      <c r="AF192" s="528"/>
      <c r="AG192" s="528"/>
      <c r="AH192" s="528"/>
      <c r="AI192" s="528"/>
      <c r="AJ192" s="528"/>
      <c r="AK192" s="528"/>
      <c r="AL192" s="528"/>
      <c r="AM192" s="528"/>
      <c r="AN192" s="528"/>
      <c r="AO192" s="528"/>
      <c r="AP192" s="528"/>
      <c r="AQ192" s="528"/>
      <c r="AR192" s="528"/>
      <c r="AS192" s="528"/>
      <c r="AT192" s="528"/>
      <c r="AU192" s="528"/>
      <c r="AV192" s="528"/>
      <c r="AW192" s="528"/>
      <c r="AX192" s="528"/>
      <c r="AY192" s="528"/>
      <c r="AZ192" s="528"/>
      <c r="BA192" s="528"/>
      <c r="BB192" s="528"/>
      <c r="BC192" s="528"/>
      <c r="BD192" s="528"/>
      <c r="BE192" s="528"/>
      <c r="BF192" s="528"/>
      <c r="BG192" s="528"/>
      <c r="BH192" s="528"/>
      <c r="BI192" s="528"/>
      <c r="BJ192" s="528"/>
      <c r="BK192" s="528"/>
      <c r="BL192" s="528"/>
      <c r="BM192" s="528"/>
      <c r="BN192" s="528"/>
      <c r="BO192" s="528"/>
      <c r="BP192" s="528"/>
      <c r="BQ192" s="528"/>
      <c r="BR192" s="528"/>
      <c r="BS192" s="528"/>
      <c r="BT192" s="528"/>
      <c r="BU192" s="528"/>
      <c r="BV192" s="528"/>
      <c r="BW192" s="528"/>
      <c r="BX192" s="528"/>
      <c r="BY192" s="528"/>
      <c r="BZ192" s="528"/>
      <c r="CA192" s="528"/>
      <c r="CB192" s="528"/>
      <c r="CC192" s="528"/>
      <c r="CD192" s="528"/>
      <c r="CE192" s="528"/>
      <c r="CF192" s="528"/>
      <c r="CG192" s="528"/>
      <c r="CH192" s="528"/>
      <c r="CI192" s="528"/>
      <c r="CJ192" s="528"/>
      <c r="CK192" s="528"/>
      <c r="CL192" s="528"/>
      <c r="CM192" s="528"/>
      <c r="CN192" s="528"/>
      <c r="CO192" s="528"/>
      <c r="CP192" s="528"/>
      <c r="CQ192" s="528"/>
      <c r="CR192" s="528"/>
      <c r="CS192" s="528"/>
      <c r="CT192" s="528"/>
      <c r="CU192" s="528"/>
      <c r="CV192" s="528"/>
      <c r="CW192" s="528"/>
      <c r="CX192" s="528"/>
    </row>
    <row r="193" spans="1:102" ht="19.149999999999999" customHeight="1" x14ac:dyDescent="0.25">
      <c r="A193" s="331">
        <v>192</v>
      </c>
      <c r="B193" s="529">
        <v>6215</v>
      </c>
      <c r="C193" s="329" t="s">
        <v>2708</v>
      </c>
      <c r="D193" s="329"/>
      <c r="E193" s="330">
        <v>4</v>
      </c>
    </row>
    <row r="194" spans="1:102" s="608" customFormat="1" ht="19.149999999999999" customHeight="1" x14ac:dyDescent="0.25">
      <c r="A194" s="331">
        <v>193</v>
      </c>
      <c r="B194" s="529">
        <v>62311</v>
      </c>
      <c r="C194" s="329" t="s">
        <v>2709</v>
      </c>
      <c r="D194" s="329"/>
      <c r="E194" s="330">
        <v>4</v>
      </c>
      <c r="F194" s="331"/>
      <c r="G194" s="528"/>
      <c r="H194" s="528"/>
      <c r="I194" s="528"/>
      <c r="J194" s="528"/>
      <c r="K194" s="528"/>
      <c r="L194" s="528"/>
      <c r="M194" s="528"/>
      <c r="N194" s="528"/>
      <c r="O194" s="528"/>
      <c r="P194" s="528"/>
      <c r="Q194" s="528"/>
      <c r="R194" s="528"/>
      <c r="S194" s="528"/>
      <c r="T194" s="528"/>
      <c r="U194" s="528"/>
      <c r="V194" s="528"/>
      <c r="W194" s="528"/>
      <c r="X194" s="528"/>
      <c r="Y194" s="528"/>
      <c r="Z194" s="528"/>
      <c r="AA194" s="528"/>
      <c r="AB194" s="528"/>
      <c r="AC194" s="528"/>
      <c r="AD194" s="528"/>
      <c r="AE194" s="528"/>
      <c r="AF194" s="528"/>
      <c r="AG194" s="528"/>
      <c r="AH194" s="528"/>
      <c r="AI194" s="528"/>
      <c r="AJ194" s="528"/>
      <c r="AK194" s="528"/>
      <c r="AL194" s="528"/>
      <c r="AM194" s="528"/>
      <c r="AN194" s="528"/>
      <c r="AO194" s="528"/>
      <c r="AP194" s="528"/>
      <c r="AQ194" s="528"/>
      <c r="AR194" s="528"/>
      <c r="AS194" s="528"/>
      <c r="AT194" s="528"/>
      <c r="AU194" s="528"/>
      <c r="AV194" s="528"/>
      <c r="AW194" s="528"/>
      <c r="AX194" s="528"/>
      <c r="AY194" s="528"/>
      <c r="AZ194" s="528"/>
      <c r="BA194" s="528"/>
      <c r="BB194" s="528"/>
      <c r="BC194" s="528"/>
      <c r="BD194" s="528"/>
      <c r="BE194" s="528"/>
      <c r="BF194" s="528"/>
      <c r="BG194" s="528"/>
      <c r="BH194" s="528"/>
      <c r="BI194" s="528"/>
      <c r="BJ194" s="528"/>
      <c r="BK194" s="528"/>
      <c r="BL194" s="528"/>
      <c r="BM194" s="528"/>
      <c r="BN194" s="528"/>
      <c r="BO194" s="528"/>
      <c r="BP194" s="528"/>
      <c r="BQ194" s="528"/>
      <c r="BR194" s="528"/>
      <c r="BS194" s="528"/>
      <c r="BT194" s="528"/>
      <c r="BU194" s="528"/>
      <c r="BV194" s="528"/>
      <c r="BW194" s="528"/>
      <c r="BX194" s="528"/>
      <c r="BY194" s="528"/>
      <c r="BZ194" s="528"/>
      <c r="CA194" s="528"/>
      <c r="CB194" s="528"/>
      <c r="CC194" s="528"/>
      <c r="CD194" s="528"/>
      <c r="CE194" s="528"/>
      <c r="CF194" s="528"/>
      <c r="CG194" s="528"/>
      <c r="CH194" s="528"/>
      <c r="CI194" s="528"/>
      <c r="CJ194" s="528"/>
      <c r="CK194" s="528"/>
      <c r="CL194" s="528"/>
      <c r="CM194" s="528"/>
      <c r="CN194" s="528"/>
      <c r="CO194" s="528"/>
      <c r="CP194" s="528"/>
      <c r="CQ194" s="528"/>
      <c r="CR194" s="528"/>
      <c r="CS194" s="528"/>
      <c r="CT194" s="528"/>
      <c r="CU194" s="528"/>
      <c r="CV194" s="528"/>
      <c r="CW194" s="528"/>
      <c r="CX194" s="528"/>
    </row>
    <row r="195" spans="1:102" x14ac:dyDescent="0.25">
      <c r="A195" s="331">
        <v>194</v>
      </c>
      <c r="B195" s="529">
        <v>6211</v>
      </c>
      <c r="C195" s="329" t="s">
        <v>2710</v>
      </c>
      <c r="D195" s="329"/>
      <c r="E195" s="330">
        <v>4</v>
      </c>
    </row>
    <row r="196" spans="1:102" x14ac:dyDescent="0.25">
      <c r="A196" s="331">
        <v>195</v>
      </c>
      <c r="B196" s="529">
        <v>7212</v>
      </c>
      <c r="C196" s="329" t="s">
        <v>2711</v>
      </c>
      <c r="D196" s="329"/>
      <c r="E196" s="330">
        <v>29</v>
      </c>
    </row>
    <row r="197" spans="1:102" x14ac:dyDescent="0.25">
      <c r="A197" s="331">
        <v>196</v>
      </c>
      <c r="B197" s="530">
        <v>811490</v>
      </c>
      <c r="C197" s="606" t="s">
        <v>2568</v>
      </c>
      <c r="E197" s="330">
        <v>24</v>
      </c>
      <c r="F197" s="331">
        <v>0.57999999999999996</v>
      </c>
    </row>
    <row r="198" spans="1:102" x14ac:dyDescent="0.25">
      <c r="A198" s="331">
        <v>197</v>
      </c>
      <c r="B198" s="530">
        <v>721211</v>
      </c>
      <c r="C198" s="606" t="s">
        <v>2569</v>
      </c>
      <c r="E198" s="330">
        <v>27</v>
      </c>
      <c r="F198" s="331">
        <v>0.56999999999999995</v>
      </c>
    </row>
    <row r="199" spans="1:102" s="608" customFormat="1" x14ac:dyDescent="0.25">
      <c r="A199" s="331">
        <v>198</v>
      </c>
      <c r="B199" s="530">
        <v>811211</v>
      </c>
      <c r="C199" s="606" t="s">
        <v>2578</v>
      </c>
      <c r="D199" s="606"/>
      <c r="E199" s="330">
        <v>24</v>
      </c>
      <c r="F199" s="331">
        <v>0.18</v>
      </c>
      <c r="G199" s="528"/>
      <c r="H199" s="528"/>
      <c r="I199" s="528"/>
      <c r="J199" s="528"/>
      <c r="K199" s="528"/>
      <c r="L199" s="528"/>
      <c r="M199" s="528"/>
      <c r="N199" s="528"/>
      <c r="O199" s="528"/>
      <c r="P199" s="528"/>
      <c r="Q199" s="528"/>
      <c r="R199" s="528"/>
      <c r="S199" s="528"/>
      <c r="T199" s="528"/>
      <c r="U199" s="528"/>
      <c r="V199" s="528"/>
      <c r="W199" s="528"/>
      <c r="X199" s="528"/>
      <c r="Y199" s="528"/>
      <c r="Z199" s="528"/>
      <c r="AA199" s="528"/>
      <c r="AB199" s="528"/>
      <c r="AC199" s="528"/>
      <c r="AD199" s="528"/>
      <c r="AE199" s="528"/>
      <c r="AF199" s="528"/>
      <c r="AG199" s="528"/>
      <c r="AH199" s="528"/>
      <c r="AI199" s="528"/>
      <c r="AJ199" s="528"/>
      <c r="AK199" s="528"/>
      <c r="AL199" s="528"/>
      <c r="AM199" s="528"/>
      <c r="AN199" s="528"/>
      <c r="AO199" s="528"/>
      <c r="AP199" s="528"/>
      <c r="AQ199" s="528"/>
      <c r="AR199" s="528"/>
      <c r="AS199" s="528"/>
      <c r="AT199" s="528"/>
      <c r="AU199" s="528"/>
      <c r="AV199" s="528"/>
      <c r="AW199" s="528"/>
      <c r="AX199" s="528"/>
      <c r="AY199" s="528"/>
      <c r="AZ199" s="528"/>
      <c r="BA199" s="528"/>
      <c r="BB199" s="528"/>
      <c r="BC199" s="528"/>
      <c r="BD199" s="528"/>
      <c r="BE199" s="528"/>
      <c r="BF199" s="528"/>
      <c r="BG199" s="528"/>
      <c r="BH199" s="528"/>
      <c r="BI199" s="528"/>
      <c r="BJ199" s="528"/>
      <c r="BK199" s="528"/>
      <c r="BL199" s="528"/>
      <c r="BM199" s="528"/>
      <c r="BN199" s="528"/>
      <c r="BO199" s="528"/>
      <c r="BP199" s="528"/>
      <c r="BQ199" s="528"/>
      <c r="BR199" s="528"/>
      <c r="BS199" s="528"/>
      <c r="BT199" s="528"/>
      <c r="BU199" s="528"/>
      <c r="BV199" s="528"/>
      <c r="BW199" s="528"/>
      <c r="BX199" s="528"/>
      <c r="BY199" s="528"/>
      <c r="BZ199" s="528"/>
      <c r="CA199" s="528"/>
      <c r="CB199" s="528"/>
      <c r="CC199" s="528"/>
      <c r="CD199" s="528"/>
      <c r="CE199" s="528"/>
      <c r="CF199" s="528"/>
      <c r="CG199" s="528"/>
      <c r="CH199" s="528"/>
      <c r="CI199" s="528"/>
      <c r="CJ199" s="528"/>
      <c r="CK199" s="528"/>
      <c r="CL199" s="528"/>
      <c r="CM199" s="528"/>
      <c r="CN199" s="528"/>
      <c r="CO199" s="528"/>
      <c r="CP199" s="528"/>
      <c r="CQ199" s="528"/>
      <c r="CR199" s="528"/>
      <c r="CS199" s="528"/>
      <c r="CT199" s="528"/>
      <c r="CU199" s="528"/>
      <c r="CV199" s="528"/>
      <c r="CW199" s="528"/>
      <c r="CX199" s="528"/>
    </row>
    <row r="200" spans="1:102" x14ac:dyDescent="0.25">
      <c r="A200" s="331">
        <v>199</v>
      </c>
      <c r="B200" s="530">
        <v>812113</v>
      </c>
      <c r="C200" s="606" t="s">
        <v>2651</v>
      </c>
      <c r="E200" s="330">
        <v>7</v>
      </c>
      <c r="F200" s="331">
        <v>2.23</v>
      </c>
    </row>
    <row r="201" spans="1:102" x14ac:dyDescent="0.25">
      <c r="A201" s="331">
        <v>200</v>
      </c>
      <c r="B201" s="530">
        <v>81219</v>
      </c>
      <c r="C201" s="606" t="s">
        <v>2652</v>
      </c>
      <c r="E201" s="330">
        <v>7</v>
      </c>
      <c r="F201" s="331">
        <v>0.77</v>
      </c>
    </row>
    <row r="202" spans="1:102" x14ac:dyDescent="0.25">
      <c r="A202" s="331">
        <v>201</v>
      </c>
      <c r="B202" s="530">
        <v>812210</v>
      </c>
      <c r="C202" s="606" t="s">
        <v>2653</v>
      </c>
      <c r="E202" s="330">
        <v>13</v>
      </c>
      <c r="F202" s="331">
        <v>1.21</v>
      </c>
    </row>
    <row r="203" spans="1:102" x14ac:dyDescent="0.25">
      <c r="A203" s="331">
        <v>202</v>
      </c>
      <c r="B203" s="530">
        <v>812220</v>
      </c>
      <c r="C203" s="606" t="s">
        <v>2654</v>
      </c>
      <c r="E203" s="330">
        <v>13</v>
      </c>
      <c r="F203" s="331">
        <v>0.55000000000000004</v>
      </c>
    </row>
    <row r="204" spans="1:102" x14ac:dyDescent="0.25">
      <c r="A204" s="331">
        <v>203</v>
      </c>
      <c r="B204" s="530">
        <v>811411</v>
      </c>
      <c r="C204" s="606" t="s">
        <v>2583</v>
      </c>
      <c r="E204" s="330">
        <v>24</v>
      </c>
      <c r="F204" s="331">
        <v>0.12</v>
      </c>
    </row>
    <row r="205" spans="1:102" x14ac:dyDescent="0.25">
      <c r="A205" s="331">
        <v>204</v>
      </c>
      <c r="B205" s="530">
        <v>443111</v>
      </c>
      <c r="C205" s="606" t="s">
        <v>2584</v>
      </c>
      <c r="E205" s="330">
        <v>24</v>
      </c>
      <c r="F205" s="331">
        <v>0.12</v>
      </c>
    </row>
    <row r="206" spans="1:102" x14ac:dyDescent="0.25">
      <c r="A206" s="331">
        <v>205</v>
      </c>
      <c r="B206" s="530">
        <v>441221</v>
      </c>
      <c r="C206" s="606" t="s">
        <v>2590</v>
      </c>
      <c r="E206" s="330">
        <v>32</v>
      </c>
      <c r="F206" s="331">
        <v>0.12</v>
      </c>
    </row>
    <row r="207" spans="1:102" x14ac:dyDescent="0.25">
      <c r="A207" s="331">
        <v>206</v>
      </c>
      <c r="B207" s="530">
        <v>441210</v>
      </c>
      <c r="C207" s="606" t="s">
        <v>2585</v>
      </c>
      <c r="E207" s="330">
        <v>24</v>
      </c>
      <c r="F207" s="331">
        <v>0.12</v>
      </c>
    </row>
    <row r="208" spans="1:102" x14ac:dyDescent="0.25">
      <c r="A208" s="331">
        <v>207</v>
      </c>
      <c r="B208" s="530">
        <v>453910</v>
      </c>
      <c r="C208" s="606" t="s">
        <v>2586</v>
      </c>
      <c r="E208" s="330">
        <v>18</v>
      </c>
      <c r="F208" s="331">
        <v>0.09</v>
      </c>
    </row>
    <row r="209" spans="1:102" x14ac:dyDescent="0.25">
      <c r="A209" s="331">
        <v>208</v>
      </c>
      <c r="B209" s="530">
        <v>448310</v>
      </c>
      <c r="C209" s="606" t="s">
        <v>2588</v>
      </c>
      <c r="E209" s="330">
        <v>24</v>
      </c>
      <c r="F209" s="331">
        <v>0.05</v>
      </c>
    </row>
    <row r="210" spans="1:102" x14ac:dyDescent="0.25">
      <c r="A210" s="331">
        <v>209</v>
      </c>
      <c r="B210" s="530">
        <v>441221</v>
      </c>
      <c r="C210" s="606" t="s">
        <v>2590</v>
      </c>
      <c r="E210" s="330">
        <v>32</v>
      </c>
      <c r="F210" s="331">
        <v>0.05</v>
      </c>
    </row>
    <row r="211" spans="1:102" x14ac:dyDescent="0.25">
      <c r="A211" s="331">
        <v>210</v>
      </c>
      <c r="B211" s="530">
        <v>441222</v>
      </c>
      <c r="C211" s="606" t="s">
        <v>2591</v>
      </c>
      <c r="E211" s="330">
        <v>24</v>
      </c>
      <c r="F211" s="331">
        <v>0.05</v>
      </c>
    </row>
    <row r="212" spans="1:102" x14ac:dyDescent="0.25">
      <c r="A212" s="331">
        <v>211</v>
      </c>
      <c r="B212" s="530">
        <v>451140</v>
      </c>
      <c r="C212" s="606" t="s">
        <v>2594</v>
      </c>
      <c r="E212" s="330">
        <v>24</v>
      </c>
      <c r="F212" s="331">
        <v>0.04</v>
      </c>
    </row>
    <row r="213" spans="1:102" x14ac:dyDescent="0.25">
      <c r="A213" s="331">
        <v>212</v>
      </c>
      <c r="B213" s="530">
        <v>713920</v>
      </c>
      <c r="C213" s="606" t="s">
        <v>2712</v>
      </c>
      <c r="E213" s="330">
        <v>24</v>
      </c>
      <c r="F213" s="331">
        <v>0.02</v>
      </c>
    </row>
    <row r="214" spans="1:102" x14ac:dyDescent="0.25">
      <c r="A214" s="331">
        <v>213</v>
      </c>
      <c r="B214" s="530">
        <v>811111</v>
      </c>
      <c r="C214" s="606" t="s">
        <v>2598</v>
      </c>
      <c r="E214" s="330">
        <v>25</v>
      </c>
      <c r="F214" s="331">
        <v>0.01</v>
      </c>
    </row>
    <row r="215" spans="1:102" x14ac:dyDescent="0.25">
      <c r="A215" s="331">
        <v>214</v>
      </c>
      <c r="B215" s="530">
        <v>713920</v>
      </c>
      <c r="C215" s="606" t="s">
        <v>2608</v>
      </c>
      <c r="E215" s="330">
        <v>22</v>
      </c>
      <c r="F215" s="331">
        <v>0.19</v>
      </c>
    </row>
    <row r="216" spans="1:102" x14ac:dyDescent="0.25">
      <c r="A216" s="331">
        <v>215</v>
      </c>
      <c r="B216" s="530">
        <v>611699</v>
      </c>
      <c r="C216" s="606" t="s">
        <v>2609</v>
      </c>
      <c r="F216" s="331">
        <v>0.28000000000000003</v>
      </c>
    </row>
    <row r="217" spans="1:102" x14ac:dyDescent="0.25">
      <c r="A217" s="331">
        <v>216</v>
      </c>
      <c r="B217" s="530">
        <v>611620</v>
      </c>
      <c r="C217" s="606" t="s">
        <v>2612</v>
      </c>
      <c r="E217" s="330">
        <v>22</v>
      </c>
      <c r="F217" s="331">
        <v>0.17</v>
      </c>
    </row>
    <row r="218" spans="1:102" x14ac:dyDescent="0.25">
      <c r="A218" s="331">
        <v>217</v>
      </c>
      <c r="B218" s="530">
        <v>611170</v>
      </c>
      <c r="C218" s="606" t="s">
        <v>2613</v>
      </c>
      <c r="F218" s="331">
        <v>0.16</v>
      </c>
    </row>
    <row r="219" spans="1:102" x14ac:dyDescent="0.25">
      <c r="A219" s="331">
        <v>218</v>
      </c>
      <c r="B219" s="530">
        <v>611691</v>
      </c>
      <c r="C219" s="606" t="s">
        <v>2614</v>
      </c>
      <c r="F219" s="331">
        <v>7.0000000000000007E-2</v>
      </c>
    </row>
    <row r="220" spans="1:102" x14ac:dyDescent="0.25">
      <c r="A220" s="331">
        <v>219</v>
      </c>
      <c r="B220" s="530">
        <v>611670</v>
      </c>
      <c r="C220" s="606" t="s">
        <v>2615</v>
      </c>
      <c r="F220" s="331">
        <v>0.04</v>
      </c>
    </row>
    <row r="221" spans="1:102" x14ac:dyDescent="0.25">
      <c r="A221" s="331">
        <v>220</v>
      </c>
      <c r="B221" s="530">
        <v>713990</v>
      </c>
      <c r="C221" s="606" t="s">
        <v>2616</v>
      </c>
      <c r="F221" s="331">
        <v>0.03</v>
      </c>
    </row>
    <row r="222" spans="1:102" s="608" customFormat="1" x14ac:dyDescent="0.25">
      <c r="A222" s="331">
        <v>221</v>
      </c>
      <c r="B222" s="530">
        <v>561520</v>
      </c>
      <c r="C222" s="606" t="s">
        <v>2656</v>
      </c>
      <c r="D222" s="606"/>
      <c r="E222" s="330">
        <v>4</v>
      </c>
      <c r="F222" s="331">
        <v>0.49</v>
      </c>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528"/>
      <c r="AD222" s="528"/>
      <c r="AE222" s="528"/>
      <c r="AF222" s="528"/>
      <c r="AG222" s="528"/>
      <c r="AH222" s="528"/>
      <c r="AI222" s="528"/>
      <c r="AJ222" s="528"/>
      <c r="AK222" s="528"/>
      <c r="AL222" s="528"/>
      <c r="AM222" s="528"/>
      <c r="AN222" s="528"/>
      <c r="AO222" s="528"/>
      <c r="AP222" s="528"/>
      <c r="AQ222" s="528"/>
      <c r="AR222" s="528"/>
      <c r="AS222" s="528"/>
      <c r="AT222" s="528"/>
      <c r="AU222" s="528"/>
      <c r="AV222" s="528"/>
      <c r="AW222" s="528"/>
      <c r="AX222" s="528"/>
      <c r="AY222" s="528"/>
      <c r="AZ222" s="528"/>
      <c r="BA222" s="528"/>
      <c r="BB222" s="528"/>
      <c r="BC222" s="528"/>
      <c r="BD222" s="528"/>
      <c r="BE222" s="528"/>
      <c r="BF222" s="528"/>
      <c r="BG222" s="528"/>
      <c r="BH222" s="528"/>
      <c r="BI222" s="528"/>
      <c r="BJ222" s="528"/>
      <c r="BK222" s="528"/>
      <c r="BL222" s="528"/>
      <c r="BM222" s="528"/>
      <c r="BN222" s="528"/>
      <c r="BO222" s="528"/>
      <c r="BP222" s="528"/>
      <c r="BQ222" s="528"/>
      <c r="BR222" s="528"/>
      <c r="BS222" s="528"/>
      <c r="BT222" s="528"/>
      <c r="BU222" s="528"/>
      <c r="BV222" s="528"/>
      <c r="BW222" s="528"/>
      <c r="BX222" s="528"/>
      <c r="BY222" s="528"/>
      <c r="BZ222" s="528"/>
      <c r="CA222" s="528"/>
      <c r="CB222" s="528"/>
      <c r="CC222" s="528"/>
      <c r="CD222" s="528"/>
      <c r="CE222" s="528"/>
      <c r="CF222" s="528"/>
      <c r="CG222" s="528"/>
      <c r="CH222" s="528"/>
      <c r="CI222" s="528"/>
      <c r="CJ222" s="528"/>
      <c r="CK222" s="528"/>
      <c r="CL222" s="528"/>
      <c r="CM222" s="528"/>
      <c r="CN222" s="528"/>
      <c r="CO222" s="528"/>
      <c r="CP222" s="528"/>
      <c r="CQ222" s="528"/>
      <c r="CR222" s="528"/>
      <c r="CS222" s="528"/>
      <c r="CT222" s="528"/>
      <c r="CU222" s="528"/>
      <c r="CV222" s="528"/>
      <c r="CW222" s="528"/>
      <c r="CX222" s="528"/>
    </row>
    <row r="223" spans="1:102" ht="35.450000000000003" customHeight="1" x14ac:dyDescent="0.25">
      <c r="A223" s="331">
        <v>222</v>
      </c>
      <c r="B223" s="616" t="s">
        <v>2553</v>
      </c>
      <c r="C223" s="629" t="s">
        <v>2555</v>
      </c>
      <c r="D223" s="620" t="s">
        <v>2673</v>
      </c>
      <c r="E223" s="198"/>
      <c r="F223" s="216"/>
    </row>
    <row r="224" spans="1:102" x14ac:dyDescent="0.25">
      <c r="A224" s="331">
        <v>223</v>
      </c>
      <c r="B224" s="529">
        <v>561421</v>
      </c>
      <c r="C224" s="329" t="s">
        <v>474</v>
      </c>
      <c r="D224" s="329" t="s">
        <v>2556</v>
      </c>
      <c r="E224" s="330">
        <v>20</v>
      </c>
    </row>
    <row r="225" spans="1:102" s="608" customFormat="1" ht="19.149999999999999" customHeight="1" x14ac:dyDescent="0.25">
      <c r="A225" s="331">
        <v>225</v>
      </c>
      <c r="B225" s="529">
        <v>11511</v>
      </c>
      <c r="C225" s="329" t="s">
        <v>19</v>
      </c>
      <c r="D225" s="329" t="s">
        <v>2556</v>
      </c>
      <c r="E225" s="330">
        <v>4</v>
      </c>
      <c r="F225" s="528"/>
      <c r="G225" s="528"/>
      <c r="H225" s="528"/>
      <c r="I225" s="528"/>
      <c r="J225" s="528"/>
      <c r="K225" s="528"/>
      <c r="L225" s="528"/>
      <c r="M225" s="528"/>
      <c r="N225" s="528"/>
      <c r="O225" s="528"/>
      <c r="P225" s="528"/>
      <c r="Q225" s="528"/>
      <c r="R225" s="528"/>
      <c r="S225" s="528"/>
      <c r="T225" s="528"/>
      <c r="U225" s="528"/>
      <c r="V225" s="528"/>
      <c r="W225" s="528"/>
      <c r="X225" s="528"/>
      <c r="Y225" s="528"/>
      <c r="Z225" s="528"/>
      <c r="AA225" s="528"/>
      <c r="AB225" s="528"/>
      <c r="AC225" s="528"/>
      <c r="AD225" s="528"/>
      <c r="AE225" s="528"/>
      <c r="AF225" s="528"/>
      <c r="AG225" s="528"/>
      <c r="AH225" s="528"/>
      <c r="AI225" s="528"/>
      <c r="AJ225" s="528"/>
      <c r="AK225" s="528"/>
      <c r="AL225" s="528"/>
      <c r="AM225" s="528"/>
      <c r="AN225" s="528"/>
      <c r="AO225" s="528"/>
      <c r="AP225" s="528"/>
      <c r="AQ225" s="528"/>
      <c r="AR225" s="528"/>
      <c r="AS225" s="528"/>
      <c r="AT225" s="528"/>
      <c r="AU225" s="528"/>
      <c r="AV225" s="528"/>
      <c r="AW225" s="528"/>
      <c r="AX225" s="528"/>
      <c r="AY225" s="528"/>
      <c r="AZ225" s="528"/>
      <c r="BA225" s="528"/>
      <c r="BB225" s="528"/>
      <c r="BC225" s="528"/>
      <c r="BD225" s="528"/>
      <c r="BE225" s="528"/>
      <c r="BF225" s="528"/>
      <c r="BG225" s="528"/>
      <c r="BH225" s="528"/>
      <c r="BI225" s="528"/>
      <c r="BJ225" s="528"/>
      <c r="BK225" s="528"/>
      <c r="BL225" s="528"/>
      <c r="BM225" s="528"/>
      <c r="BN225" s="528"/>
      <c r="BO225" s="528"/>
      <c r="BP225" s="528"/>
      <c r="BQ225" s="528"/>
      <c r="BR225" s="528"/>
      <c r="BS225" s="528"/>
      <c r="BT225" s="528"/>
      <c r="BU225" s="528"/>
      <c r="BV225" s="528"/>
      <c r="BW225" s="528"/>
      <c r="BX225" s="528"/>
      <c r="BY225" s="528"/>
      <c r="BZ225" s="528"/>
      <c r="CA225" s="528"/>
      <c r="CB225" s="528"/>
      <c r="CC225" s="528"/>
      <c r="CD225" s="528"/>
      <c r="CE225" s="528"/>
      <c r="CF225" s="528"/>
      <c r="CG225" s="528"/>
      <c r="CH225" s="528"/>
      <c r="CI225" s="528"/>
      <c r="CJ225" s="528"/>
      <c r="CK225" s="528"/>
      <c r="CL225" s="528"/>
      <c r="CM225" s="528"/>
      <c r="CN225" s="528"/>
      <c r="CO225" s="528"/>
      <c r="CP225" s="528"/>
      <c r="CQ225" s="528"/>
      <c r="CR225" s="528"/>
      <c r="CS225" s="528"/>
      <c r="CT225" s="528"/>
      <c r="CU225" s="528"/>
      <c r="CV225" s="528"/>
      <c r="CW225" s="528"/>
      <c r="CX225" s="528"/>
    </row>
    <row r="226" spans="1:102" ht="19.149999999999999" customHeight="1" x14ac:dyDescent="0.25">
      <c r="A226" s="331">
        <v>226</v>
      </c>
      <c r="B226" s="529">
        <v>21311</v>
      </c>
      <c r="C226" s="329" t="s">
        <v>29</v>
      </c>
      <c r="D226" s="329" t="s">
        <v>2556</v>
      </c>
      <c r="E226" s="330">
        <v>6</v>
      </c>
      <c r="F226" s="528"/>
    </row>
    <row r="227" spans="1:102" ht="19.149999999999999" customHeight="1" x14ac:dyDescent="0.25">
      <c r="A227" s="331">
        <v>227</v>
      </c>
      <c r="B227" s="529">
        <v>541360</v>
      </c>
      <c r="C227" s="329" t="s">
        <v>31</v>
      </c>
      <c r="D227" s="329" t="s">
        <v>2556</v>
      </c>
      <c r="E227" s="330">
        <v>7</v>
      </c>
    </row>
    <row r="228" spans="1:102" ht="19.149999999999999" customHeight="1" x14ac:dyDescent="0.25">
      <c r="A228" s="331">
        <v>228</v>
      </c>
      <c r="B228" s="529">
        <v>213112</v>
      </c>
      <c r="C228" s="329" t="s">
        <v>32</v>
      </c>
      <c r="D228" s="329" t="s">
        <v>2556</v>
      </c>
      <c r="E228" s="330">
        <v>12</v>
      </c>
    </row>
    <row r="229" spans="1:102" ht="19.149999999999999" customHeight="1" x14ac:dyDescent="0.25">
      <c r="A229" s="331">
        <v>229</v>
      </c>
      <c r="B229" s="529">
        <v>32312</v>
      </c>
      <c r="C229" s="329" t="s">
        <v>34</v>
      </c>
      <c r="D229" s="329" t="s">
        <v>2556</v>
      </c>
      <c r="E229" s="330">
        <v>23</v>
      </c>
      <c r="F229" s="528"/>
    </row>
    <row r="230" spans="1:102" ht="19.149999999999999" customHeight="1" x14ac:dyDescent="0.25">
      <c r="A230" s="331">
        <v>230</v>
      </c>
      <c r="B230" s="529" t="s">
        <v>37</v>
      </c>
      <c r="C230" s="603" t="s">
        <v>38</v>
      </c>
      <c r="D230" s="603"/>
      <c r="E230" s="607">
        <v>11</v>
      </c>
    </row>
    <row r="231" spans="1:102" ht="19.149999999999999" customHeight="1" x14ac:dyDescent="0.25">
      <c r="A231" s="331">
        <v>231</v>
      </c>
      <c r="B231" s="529">
        <v>485</v>
      </c>
      <c r="C231" s="329" t="s">
        <v>46</v>
      </c>
      <c r="D231" s="329"/>
      <c r="E231" s="330">
        <v>14</v>
      </c>
    </row>
    <row r="232" spans="1:102" ht="19.149999999999999" customHeight="1" x14ac:dyDescent="0.25">
      <c r="A232" s="331">
        <v>232</v>
      </c>
      <c r="B232" s="529">
        <v>485113</v>
      </c>
      <c r="C232" s="329" t="s">
        <v>49</v>
      </c>
      <c r="D232" s="329"/>
      <c r="E232" s="330">
        <v>5</v>
      </c>
    </row>
    <row r="233" spans="1:102" s="608" customFormat="1" ht="19.149999999999999" customHeight="1" x14ac:dyDescent="0.25">
      <c r="A233" s="331">
        <v>233</v>
      </c>
      <c r="B233" s="529">
        <v>492</v>
      </c>
      <c r="C233" s="329" t="s">
        <v>52</v>
      </c>
      <c r="D233" s="329"/>
      <c r="E233" s="330">
        <v>6</v>
      </c>
      <c r="F233" s="331"/>
      <c r="G233" s="528"/>
      <c r="H233" s="528"/>
      <c r="I233" s="528"/>
      <c r="J233" s="528"/>
      <c r="K233" s="528"/>
      <c r="L233" s="528"/>
      <c r="M233" s="528"/>
      <c r="N233" s="528"/>
      <c r="O233" s="528"/>
      <c r="P233" s="528"/>
      <c r="Q233" s="528"/>
      <c r="R233" s="528"/>
      <c r="S233" s="528"/>
      <c r="T233" s="528"/>
      <c r="U233" s="528"/>
      <c r="V233" s="528"/>
      <c r="W233" s="528"/>
      <c r="X233" s="528"/>
      <c r="Y233" s="528"/>
      <c r="Z233" s="528"/>
      <c r="AA233" s="528"/>
      <c r="AB233" s="528"/>
      <c r="AC233" s="528"/>
      <c r="AD233" s="528"/>
      <c r="AE233" s="528"/>
      <c r="AF233" s="528"/>
      <c r="AG233" s="528"/>
      <c r="AH233" s="528"/>
      <c r="AI233" s="528"/>
      <c r="AJ233" s="528"/>
      <c r="AK233" s="528"/>
      <c r="AL233" s="528"/>
      <c r="AM233" s="528"/>
      <c r="AN233" s="528"/>
      <c r="AO233" s="528"/>
      <c r="AP233" s="528"/>
      <c r="AQ233" s="528"/>
      <c r="AR233" s="528"/>
      <c r="AS233" s="528"/>
      <c r="AT233" s="528"/>
      <c r="AU233" s="528"/>
      <c r="AV233" s="528"/>
      <c r="AW233" s="528"/>
      <c r="AX233" s="528"/>
      <c r="AY233" s="528"/>
      <c r="AZ233" s="528"/>
      <c r="BA233" s="528"/>
      <c r="BB233" s="528"/>
      <c r="BC233" s="528"/>
      <c r="BD233" s="528"/>
      <c r="BE233" s="528"/>
      <c r="BF233" s="528"/>
      <c r="BG233" s="528"/>
      <c r="BH233" s="528"/>
      <c r="BI233" s="528"/>
      <c r="BJ233" s="528"/>
      <c r="BK233" s="528"/>
      <c r="BL233" s="528"/>
      <c r="BM233" s="528"/>
      <c r="BN233" s="528"/>
      <c r="BO233" s="528"/>
      <c r="BP233" s="528"/>
      <c r="BQ233" s="528"/>
      <c r="BR233" s="528"/>
      <c r="BS233" s="528"/>
      <c r="BT233" s="528"/>
      <c r="BU233" s="528"/>
      <c r="BV233" s="528"/>
      <c r="BW233" s="528"/>
      <c r="BX233" s="528"/>
      <c r="BY233" s="528"/>
      <c r="BZ233" s="528"/>
      <c r="CA233" s="528"/>
      <c r="CB233" s="528"/>
      <c r="CC233" s="528"/>
      <c r="CD233" s="528"/>
      <c r="CE233" s="528"/>
      <c r="CF233" s="528"/>
      <c r="CG233" s="528"/>
      <c r="CH233" s="528"/>
      <c r="CI233" s="528"/>
      <c r="CJ233" s="528"/>
      <c r="CK233" s="528"/>
      <c r="CL233" s="528"/>
      <c r="CM233" s="528"/>
      <c r="CN233" s="528"/>
      <c r="CO233" s="528"/>
      <c r="CP233" s="528"/>
      <c r="CQ233" s="528"/>
      <c r="CR233" s="528"/>
      <c r="CS233" s="528"/>
      <c r="CT233" s="528"/>
      <c r="CU233" s="528"/>
      <c r="CV233" s="528"/>
      <c r="CW233" s="528"/>
      <c r="CX233" s="528"/>
    </row>
    <row r="234" spans="1:102" s="608" customFormat="1" ht="19.149999999999999" customHeight="1" x14ac:dyDescent="0.25">
      <c r="A234" s="331">
        <v>234</v>
      </c>
      <c r="B234" s="529">
        <v>492</v>
      </c>
      <c r="C234" s="329" t="s">
        <v>55</v>
      </c>
      <c r="D234" s="329"/>
      <c r="E234" s="330">
        <v>0</v>
      </c>
      <c r="F234" s="331"/>
      <c r="G234" s="528"/>
      <c r="H234" s="528"/>
      <c r="I234" s="528"/>
      <c r="J234" s="528"/>
      <c r="K234" s="528"/>
      <c r="L234" s="528"/>
      <c r="M234" s="528"/>
      <c r="N234" s="528"/>
      <c r="O234" s="528"/>
      <c r="P234" s="528"/>
      <c r="Q234" s="528"/>
      <c r="R234" s="528"/>
      <c r="S234" s="528"/>
      <c r="T234" s="528"/>
      <c r="U234" s="528"/>
      <c r="V234" s="528"/>
      <c r="W234" s="528"/>
      <c r="X234" s="528"/>
      <c r="Y234" s="528"/>
      <c r="Z234" s="528"/>
      <c r="AA234" s="528"/>
      <c r="AB234" s="528"/>
      <c r="AC234" s="528"/>
      <c r="AD234" s="528"/>
      <c r="AE234" s="528"/>
      <c r="AF234" s="528"/>
      <c r="AG234" s="528"/>
      <c r="AH234" s="528"/>
      <c r="AI234" s="528"/>
      <c r="AJ234" s="528"/>
      <c r="AK234" s="528"/>
      <c r="AL234" s="528"/>
      <c r="AM234" s="528"/>
      <c r="AN234" s="528"/>
      <c r="AO234" s="528"/>
      <c r="AP234" s="528"/>
      <c r="AQ234" s="528"/>
      <c r="AR234" s="528"/>
      <c r="AS234" s="528"/>
      <c r="AT234" s="528"/>
      <c r="AU234" s="528"/>
      <c r="AV234" s="528"/>
      <c r="AW234" s="528"/>
      <c r="AX234" s="528"/>
      <c r="AY234" s="528"/>
      <c r="AZ234" s="528"/>
      <c r="BA234" s="528"/>
      <c r="BB234" s="528"/>
      <c r="BC234" s="528"/>
      <c r="BD234" s="528"/>
      <c r="BE234" s="528"/>
      <c r="BF234" s="528"/>
      <c r="BG234" s="528"/>
      <c r="BH234" s="528"/>
      <c r="BI234" s="528"/>
      <c r="BJ234" s="528"/>
      <c r="BK234" s="528"/>
      <c r="BL234" s="528"/>
      <c r="BM234" s="528"/>
      <c r="BN234" s="528"/>
      <c r="BO234" s="528"/>
      <c r="BP234" s="528"/>
      <c r="BQ234" s="528"/>
      <c r="BR234" s="528"/>
      <c r="BS234" s="528"/>
      <c r="BT234" s="528"/>
      <c r="BU234" s="528"/>
      <c r="BV234" s="528"/>
      <c r="BW234" s="528"/>
      <c r="BX234" s="528"/>
      <c r="BY234" s="528"/>
      <c r="BZ234" s="528"/>
      <c r="CA234" s="528"/>
      <c r="CB234" s="528"/>
      <c r="CC234" s="528"/>
      <c r="CD234" s="528"/>
      <c r="CE234" s="528"/>
      <c r="CF234" s="528"/>
      <c r="CG234" s="528"/>
      <c r="CH234" s="528"/>
      <c r="CI234" s="528"/>
      <c r="CJ234" s="528"/>
      <c r="CK234" s="528"/>
      <c r="CL234" s="528"/>
      <c r="CM234" s="528"/>
      <c r="CN234" s="528"/>
      <c r="CO234" s="528"/>
      <c r="CP234" s="528"/>
      <c r="CQ234" s="528"/>
      <c r="CR234" s="528"/>
      <c r="CS234" s="528"/>
      <c r="CT234" s="528"/>
      <c r="CU234" s="528"/>
      <c r="CV234" s="528"/>
      <c r="CW234" s="528"/>
      <c r="CX234" s="528"/>
    </row>
    <row r="235" spans="1:102" ht="19.149999999999999" customHeight="1" x14ac:dyDescent="0.25">
      <c r="A235" s="331">
        <v>235</v>
      </c>
      <c r="B235" s="529">
        <v>5313</v>
      </c>
      <c r="C235" s="329" t="s">
        <v>124</v>
      </c>
      <c r="D235" s="329"/>
      <c r="E235" s="330">
        <v>5</v>
      </c>
    </row>
    <row r="236" spans="1:102" ht="19.149999999999999" customHeight="1" x14ac:dyDescent="0.25">
      <c r="A236" s="331">
        <v>236</v>
      </c>
      <c r="B236" s="529">
        <v>523999</v>
      </c>
      <c r="C236" s="329" t="s">
        <v>127</v>
      </c>
      <c r="D236" s="329"/>
      <c r="E236" s="330">
        <v>10</v>
      </c>
    </row>
    <row r="237" spans="1:102" ht="19.149999999999999" customHeight="1" x14ac:dyDescent="0.25">
      <c r="A237" s="331">
        <v>237</v>
      </c>
      <c r="B237" s="529">
        <v>81221</v>
      </c>
      <c r="C237" s="506" t="s">
        <v>138</v>
      </c>
      <c r="D237" s="329"/>
      <c r="E237" s="530">
        <v>13</v>
      </c>
    </row>
    <row r="238" spans="1:102" ht="19.149999999999999" customHeight="1" x14ac:dyDescent="0.25">
      <c r="A238" s="331">
        <v>238</v>
      </c>
      <c r="B238" s="529"/>
      <c r="C238" s="329" t="s">
        <v>168</v>
      </c>
      <c r="D238" s="329"/>
    </row>
    <row r="239" spans="1:102" ht="19.149999999999999" customHeight="1" x14ac:dyDescent="0.25">
      <c r="A239" s="331">
        <v>239</v>
      </c>
      <c r="B239" s="529">
        <v>54185</v>
      </c>
      <c r="C239" s="329" t="s">
        <v>169</v>
      </c>
      <c r="D239" s="329"/>
      <c r="E239" s="330">
        <v>4</v>
      </c>
    </row>
    <row r="240" spans="1:102" ht="19.149999999999999" customHeight="1" x14ac:dyDescent="0.25">
      <c r="A240" s="331">
        <v>240</v>
      </c>
      <c r="B240" s="529">
        <v>54184</v>
      </c>
      <c r="C240" s="329" t="s">
        <v>171</v>
      </c>
      <c r="D240" s="329"/>
      <c r="E240" s="330">
        <v>2</v>
      </c>
    </row>
    <row r="241" spans="1:102" ht="19.149999999999999" customHeight="1" x14ac:dyDescent="0.25">
      <c r="A241" s="331">
        <v>241</v>
      </c>
      <c r="B241" s="529">
        <v>54184</v>
      </c>
      <c r="C241" s="329" t="s">
        <v>172</v>
      </c>
      <c r="D241" s="329"/>
      <c r="E241" s="330">
        <v>4</v>
      </c>
      <c r="F241" s="528"/>
    </row>
    <row r="242" spans="1:102" ht="19.149999999999999" customHeight="1" x14ac:dyDescent="0.25">
      <c r="A242" s="331">
        <v>242</v>
      </c>
      <c r="B242" s="529">
        <v>54184</v>
      </c>
      <c r="C242" s="329" t="s">
        <v>173</v>
      </c>
      <c r="D242" s="329"/>
      <c r="E242" s="330">
        <v>4</v>
      </c>
      <c r="F242" s="528"/>
    </row>
    <row r="243" spans="1:102" s="528" customFormat="1" ht="19.149999999999999" customHeight="1" x14ac:dyDescent="0.25">
      <c r="A243" s="331">
        <v>243</v>
      </c>
      <c r="B243" s="529">
        <v>54184</v>
      </c>
      <c r="C243" s="329" t="s">
        <v>175</v>
      </c>
      <c r="D243" s="329"/>
      <c r="E243" s="330">
        <v>4</v>
      </c>
      <c r="F243" s="331"/>
    </row>
    <row r="244" spans="1:102" ht="19.149999999999999" customHeight="1" x14ac:dyDescent="0.25">
      <c r="A244" s="331">
        <v>244</v>
      </c>
      <c r="B244" s="529">
        <v>54181</v>
      </c>
      <c r="C244" s="329" t="s">
        <v>176</v>
      </c>
      <c r="D244" s="329"/>
      <c r="E244" s="330">
        <v>11</v>
      </c>
    </row>
    <row r="245" spans="1:102" ht="19.149999999999999" customHeight="1" x14ac:dyDescent="0.25">
      <c r="A245" s="331">
        <v>245</v>
      </c>
      <c r="B245" s="529">
        <v>561613</v>
      </c>
      <c r="C245" s="329" t="s">
        <v>179</v>
      </c>
      <c r="D245" s="329"/>
      <c r="E245" s="330">
        <v>18</v>
      </c>
    </row>
    <row r="246" spans="1:102" ht="19.149999999999999" customHeight="1" x14ac:dyDescent="0.25">
      <c r="A246" s="331">
        <v>246</v>
      </c>
      <c r="B246" s="529">
        <v>81299</v>
      </c>
      <c r="C246" s="329" t="s">
        <v>180</v>
      </c>
      <c r="D246" s="329"/>
      <c r="E246" s="330">
        <v>4</v>
      </c>
    </row>
    <row r="247" spans="1:102" ht="19.149999999999999" customHeight="1" x14ac:dyDescent="0.25">
      <c r="A247" s="331">
        <v>247</v>
      </c>
      <c r="B247" s="529">
        <v>56144</v>
      </c>
      <c r="C247" s="329" t="s">
        <v>181</v>
      </c>
      <c r="D247" s="329"/>
      <c r="E247" s="330">
        <v>8</v>
      </c>
    </row>
    <row r="248" spans="1:102" ht="19.149999999999999" customHeight="1" x14ac:dyDescent="0.25">
      <c r="A248" s="331">
        <v>248</v>
      </c>
      <c r="B248" s="529">
        <v>812331</v>
      </c>
      <c r="C248" s="329" t="s">
        <v>184</v>
      </c>
      <c r="D248" s="329"/>
      <c r="E248" s="330">
        <v>34</v>
      </c>
    </row>
    <row r="249" spans="1:102" ht="19.149999999999999" customHeight="1" x14ac:dyDescent="0.25">
      <c r="A249" s="331">
        <v>249</v>
      </c>
      <c r="B249" s="529">
        <v>56145</v>
      </c>
      <c r="C249" s="329" t="s">
        <v>187</v>
      </c>
      <c r="D249" s="329"/>
      <c r="E249" s="330">
        <v>13</v>
      </c>
    </row>
    <row r="250" spans="1:102" ht="19.149999999999999" customHeight="1" x14ac:dyDescent="0.25">
      <c r="A250" s="331">
        <v>250</v>
      </c>
      <c r="B250" s="529">
        <v>56131</v>
      </c>
      <c r="C250" s="329" t="s">
        <v>189</v>
      </c>
      <c r="D250" s="329"/>
      <c r="E250" s="330">
        <v>11</v>
      </c>
    </row>
    <row r="251" spans="1:102" s="608" customFormat="1" ht="19.149999999999999" customHeight="1" x14ac:dyDescent="0.25">
      <c r="A251" s="331">
        <v>251</v>
      </c>
      <c r="B251" s="529">
        <v>561720</v>
      </c>
      <c r="C251" s="329" t="s">
        <v>191</v>
      </c>
      <c r="D251" s="329"/>
      <c r="E251" s="330">
        <v>19</v>
      </c>
      <c r="F251" s="331">
        <v>0.85</v>
      </c>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528"/>
      <c r="AD251" s="528"/>
      <c r="AE251" s="528"/>
      <c r="AF251" s="528"/>
      <c r="AG251" s="528"/>
      <c r="AH251" s="528"/>
      <c r="AI251" s="528"/>
      <c r="AJ251" s="528"/>
      <c r="AK251" s="528"/>
      <c r="AL251" s="528"/>
      <c r="AM251" s="528"/>
      <c r="AN251" s="528"/>
      <c r="AO251" s="528"/>
      <c r="AP251" s="528"/>
      <c r="AQ251" s="528"/>
      <c r="AR251" s="528"/>
      <c r="AS251" s="528"/>
      <c r="AT251" s="528"/>
      <c r="AU251" s="528"/>
      <c r="AV251" s="528"/>
      <c r="AW251" s="528"/>
      <c r="AX251" s="528"/>
      <c r="AY251" s="528"/>
      <c r="AZ251" s="528"/>
      <c r="BA251" s="528"/>
      <c r="BB251" s="528"/>
      <c r="BC251" s="528"/>
      <c r="BD251" s="528"/>
      <c r="BE251" s="528"/>
      <c r="BF251" s="528"/>
      <c r="BG251" s="528"/>
      <c r="BH251" s="528"/>
      <c r="BI251" s="528"/>
      <c r="BJ251" s="528"/>
      <c r="BK251" s="528"/>
      <c r="BL251" s="528"/>
      <c r="BM251" s="528"/>
      <c r="BN251" s="528"/>
      <c r="BO251" s="528"/>
      <c r="BP251" s="528"/>
      <c r="BQ251" s="528"/>
      <c r="BR251" s="528"/>
      <c r="BS251" s="528"/>
      <c r="BT251" s="528"/>
      <c r="BU251" s="528"/>
      <c r="BV251" s="528"/>
      <c r="BW251" s="528"/>
      <c r="BX251" s="528"/>
      <c r="BY251" s="528"/>
      <c r="BZ251" s="528"/>
      <c r="CA251" s="528"/>
      <c r="CB251" s="528"/>
      <c r="CC251" s="528"/>
      <c r="CD251" s="528"/>
      <c r="CE251" s="528"/>
      <c r="CF251" s="528"/>
      <c r="CG251" s="528"/>
      <c r="CH251" s="528"/>
      <c r="CI251" s="528"/>
      <c r="CJ251" s="528"/>
      <c r="CK251" s="528"/>
      <c r="CL251" s="528"/>
      <c r="CM251" s="528"/>
      <c r="CN251" s="528"/>
      <c r="CO251" s="528"/>
      <c r="CP251" s="528"/>
      <c r="CQ251" s="528"/>
      <c r="CR251" s="528"/>
      <c r="CS251" s="528"/>
      <c r="CT251" s="528"/>
      <c r="CU251" s="528"/>
      <c r="CV251" s="528"/>
      <c r="CW251" s="528"/>
      <c r="CX251" s="528"/>
    </row>
    <row r="252" spans="1:102" ht="19.149999999999999" customHeight="1" x14ac:dyDescent="0.25">
      <c r="A252" s="331">
        <v>252</v>
      </c>
      <c r="B252" s="529">
        <v>541820</v>
      </c>
      <c r="C252" s="329" t="s">
        <v>192</v>
      </c>
      <c r="D252" s="329"/>
      <c r="E252" s="330">
        <v>7</v>
      </c>
    </row>
    <row r="253" spans="1:102" ht="19.149999999999999" customHeight="1" x14ac:dyDescent="0.25">
      <c r="A253" s="331">
        <v>253</v>
      </c>
      <c r="B253" s="529">
        <v>541910</v>
      </c>
      <c r="C253" s="329" t="s">
        <v>194</v>
      </c>
      <c r="D253" s="329"/>
      <c r="E253" s="330">
        <v>6</v>
      </c>
    </row>
    <row r="254" spans="1:102" ht="19.149999999999999" customHeight="1" x14ac:dyDescent="0.25">
      <c r="A254" s="331">
        <v>254</v>
      </c>
      <c r="B254" s="529">
        <v>541199</v>
      </c>
      <c r="C254" s="329" t="s">
        <v>207</v>
      </c>
      <c r="D254" s="329"/>
      <c r="E254" s="330">
        <v>6</v>
      </c>
      <c r="F254" s="528"/>
    </row>
    <row r="255" spans="1:102" s="608" customFormat="1" ht="19.149999999999999" customHeight="1" x14ac:dyDescent="0.25">
      <c r="A255" s="331">
        <v>255</v>
      </c>
      <c r="B255" s="529">
        <v>541820</v>
      </c>
      <c r="C255" s="329" t="s">
        <v>208</v>
      </c>
      <c r="D255" s="329"/>
      <c r="E255" s="330">
        <v>7</v>
      </c>
      <c r="F255" s="331"/>
      <c r="G255" s="528"/>
      <c r="H255" s="528"/>
      <c r="I255" s="528"/>
      <c r="J255" s="528"/>
      <c r="K255" s="528"/>
      <c r="L255" s="528"/>
      <c r="M255" s="528"/>
      <c r="N255" s="528"/>
      <c r="O255" s="528"/>
      <c r="P255" s="528"/>
      <c r="Q255" s="528"/>
      <c r="R255" s="528"/>
      <c r="S255" s="528"/>
      <c r="T255" s="528"/>
      <c r="U255" s="528"/>
      <c r="V255" s="528"/>
      <c r="W255" s="528"/>
      <c r="X255" s="528"/>
      <c r="Y255" s="528"/>
      <c r="Z255" s="528"/>
      <c r="AA255" s="528"/>
      <c r="AB255" s="528"/>
      <c r="AC255" s="528"/>
      <c r="AD255" s="528"/>
      <c r="AE255" s="528"/>
      <c r="AF255" s="528"/>
      <c r="AG255" s="528"/>
      <c r="AH255" s="528"/>
      <c r="AI255" s="528"/>
      <c r="AJ255" s="528"/>
      <c r="AK255" s="528"/>
      <c r="AL255" s="528"/>
      <c r="AM255" s="528"/>
      <c r="AN255" s="528"/>
      <c r="AO255" s="528"/>
      <c r="AP255" s="528"/>
      <c r="AQ255" s="528"/>
      <c r="AR255" s="528"/>
      <c r="AS255" s="528"/>
      <c r="AT255" s="528"/>
      <c r="AU255" s="528"/>
      <c r="AV255" s="528"/>
      <c r="AW255" s="528"/>
      <c r="AX255" s="528"/>
      <c r="AY255" s="528"/>
      <c r="AZ255" s="528"/>
      <c r="BA255" s="528"/>
      <c r="BB255" s="528"/>
      <c r="BC255" s="528"/>
      <c r="BD255" s="528"/>
      <c r="BE255" s="528"/>
      <c r="BF255" s="528"/>
      <c r="BG255" s="528"/>
      <c r="BH255" s="528"/>
      <c r="BI255" s="528"/>
      <c r="BJ255" s="528"/>
      <c r="BK255" s="528"/>
      <c r="BL255" s="528"/>
      <c r="BM255" s="528"/>
      <c r="BN255" s="528"/>
      <c r="BO255" s="528"/>
      <c r="BP255" s="528"/>
      <c r="BQ255" s="528"/>
      <c r="BR255" s="528"/>
      <c r="BS255" s="528"/>
      <c r="BT255" s="528"/>
      <c r="BU255" s="528"/>
      <c r="BV255" s="528"/>
      <c r="BW255" s="528"/>
      <c r="BX255" s="528"/>
      <c r="BY255" s="528"/>
      <c r="BZ255" s="528"/>
      <c r="CA255" s="528"/>
      <c r="CB255" s="528"/>
      <c r="CC255" s="528"/>
      <c r="CD255" s="528"/>
      <c r="CE255" s="528"/>
      <c r="CF255" s="528"/>
      <c r="CG255" s="528"/>
      <c r="CH255" s="528"/>
      <c r="CI255" s="528"/>
      <c r="CJ255" s="528"/>
      <c r="CK255" s="528"/>
      <c r="CL255" s="528"/>
      <c r="CM255" s="528"/>
      <c r="CN255" s="528"/>
      <c r="CO255" s="528"/>
      <c r="CP255" s="528"/>
      <c r="CQ255" s="528"/>
      <c r="CR255" s="528"/>
      <c r="CS255" s="528"/>
      <c r="CT255" s="528"/>
      <c r="CU255" s="528"/>
      <c r="CV255" s="528"/>
      <c r="CW255" s="528"/>
      <c r="CX255" s="528"/>
    </row>
    <row r="256" spans="1:102" s="608" customFormat="1" ht="19.149999999999999" customHeight="1" x14ac:dyDescent="0.25">
      <c r="A256" s="331">
        <v>256</v>
      </c>
      <c r="B256" s="529" t="s">
        <v>209</v>
      </c>
      <c r="C256" s="329" t="s">
        <v>210</v>
      </c>
      <c r="D256" s="329"/>
      <c r="E256" s="330">
        <v>8</v>
      </c>
      <c r="F256" s="331"/>
      <c r="G256" s="528"/>
      <c r="H256" s="528"/>
      <c r="I256" s="528"/>
      <c r="J256" s="528"/>
      <c r="K256" s="528"/>
      <c r="L256" s="528"/>
      <c r="M256" s="528"/>
      <c r="N256" s="528"/>
      <c r="O256" s="528"/>
      <c r="P256" s="528"/>
      <c r="Q256" s="528"/>
      <c r="R256" s="528"/>
      <c r="S256" s="528"/>
      <c r="T256" s="528"/>
      <c r="U256" s="528"/>
      <c r="V256" s="528"/>
      <c r="W256" s="528"/>
      <c r="X256" s="528"/>
      <c r="Y256" s="528"/>
      <c r="Z256" s="528"/>
      <c r="AA256" s="528"/>
      <c r="AB256" s="528"/>
      <c r="AC256" s="528"/>
      <c r="AD256" s="528"/>
      <c r="AE256" s="528"/>
      <c r="AF256" s="528"/>
      <c r="AG256" s="528"/>
      <c r="AH256" s="528"/>
      <c r="AI256" s="528"/>
      <c r="AJ256" s="528"/>
      <c r="AK256" s="528"/>
      <c r="AL256" s="528"/>
      <c r="AM256" s="528"/>
      <c r="AN256" s="528"/>
      <c r="AO256" s="528"/>
      <c r="AP256" s="528"/>
      <c r="AQ256" s="528"/>
      <c r="AR256" s="528"/>
      <c r="AS256" s="528"/>
      <c r="AT256" s="528"/>
      <c r="AU256" s="528"/>
      <c r="AV256" s="528"/>
      <c r="AW256" s="528"/>
      <c r="AX256" s="528"/>
      <c r="AY256" s="528"/>
      <c r="AZ256" s="528"/>
      <c r="BA256" s="528"/>
      <c r="BB256" s="528"/>
      <c r="BC256" s="528"/>
      <c r="BD256" s="528"/>
      <c r="BE256" s="528"/>
      <c r="BF256" s="528"/>
      <c r="BG256" s="528"/>
      <c r="BH256" s="528"/>
      <c r="BI256" s="528"/>
      <c r="BJ256" s="528"/>
      <c r="BK256" s="528"/>
      <c r="BL256" s="528"/>
      <c r="BM256" s="528"/>
      <c r="BN256" s="528"/>
      <c r="BO256" s="528"/>
      <c r="BP256" s="528"/>
      <c r="BQ256" s="528"/>
      <c r="BR256" s="528"/>
      <c r="BS256" s="528"/>
      <c r="BT256" s="528"/>
      <c r="BU256" s="528"/>
      <c r="BV256" s="528"/>
      <c r="BW256" s="528"/>
      <c r="BX256" s="528"/>
      <c r="BY256" s="528"/>
      <c r="BZ256" s="528"/>
      <c r="CA256" s="528"/>
      <c r="CB256" s="528"/>
      <c r="CC256" s="528"/>
      <c r="CD256" s="528"/>
      <c r="CE256" s="528"/>
      <c r="CF256" s="528"/>
      <c r="CG256" s="528"/>
      <c r="CH256" s="528"/>
      <c r="CI256" s="528"/>
      <c r="CJ256" s="528"/>
      <c r="CK256" s="528"/>
      <c r="CL256" s="528"/>
      <c r="CM256" s="528"/>
      <c r="CN256" s="528"/>
      <c r="CO256" s="528"/>
      <c r="CP256" s="528"/>
      <c r="CQ256" s="528"/>
      <c r="CR256" s="528"/>
      <c r="CS256" s="528"/>
      <c r="CT256" s="528"/>
      <c r="CU256" s="528"/>
      <c r="CV256" s="528"/>
      <c r="CW256" s="528"/>
      <c r="CX256" s="528"/>
    </row>
    <row r="257" spans="1:102" ht="19.149999999999999" customHeight="1" x14ac:dyDescent="0.25">
      <c r="A257" s="331">
        <v>257</v>
      </c>
      <c r="B257" s="529">
        <v>561422</v>
      </c>
      <c r="C257" s="329" t="s">
        <v>218</v>
      </c>
      <c r="D257" s="329"/>
      <c r="E257" s="330">
        <v>6</v>
      </c>
    </row>
    <row r="258" spans="1:102" ht="19.149999999999999" customHeight="1" x14ac:dyDescent="0.25">
      <c r="A258" s="331">
        <v>258</v>
      </c>
      <c r="B258" s="529">
        <v>56132</v>
      </c>
      <c r="C258" s="329" t="s">
        <v>220</v>
      </c>
      <c r="D258" s="329"/>
      <c r="E258" s="330">
        <v>10</v>
      </c>
    </row>
    <row r="259" spans="1:102" ht="19.149999999999999" customHeight="1" x14ac:dyDescent="0.25">
      <c r="A259" s="331">
        <v>259</v>
      </c>
      <c r="B259" s="529">
        <v>54138</v>
      </c>
      <c r="C259" s="329" t="s">
        <v>221</v>
      </c>
      <c r="D259" s="329"/>
      <c r="E259" s="330">
        <v>8</v>
      </c>
    </row>
    <row r="260" spans="1:102" ht="19.149999999999999" customHeight="1" x14ac:dyDescent="0.25">
      <c r="A260" s="331">
        <v>260</v>
      </c>
      <c r="B260" s="529">
        <v>0</v>
      </c>
      <c r="C260" s="329" t="s">
        <v>231</v>
      </c>
      <c r="D260" s="329"/>
      <c r="E260" s="330">
        <v>20</v>
      </c>
    </row>
    <row r="261" spans="1:102" ht="19.149999999999999" customHeight="1" x14ac:dyDescent="0.25">
      <c r="A261" s="331">
        <v>261</v>
      </c>
      <c r="B261" s="529">
        <v>541511</v>
      </c>
      <c r="C261" s="329" t="s">
        <v>233</v>
      </c>
      <c r="D261" s="329"/>
      <c r="E261" s="330">
        <v>14</v>
      </c>
    </row>
    <row r="262" spans="1:102" ht="19.149999999999999" customHeight="1" x14ac:dyDescent="0.25">
      <c r="A262" s="331">
        <v>262</v>
      </c>
      <c r="B262" s="529">
        <v>518210</v>
      </c>
      <c r="C262" s="329" t="s">
        <v>239</v>
      </c>
      <c r="D262" s="329"/>
      <c r="E262" s="330">
        <v>11</v>
      </c>
    </row>
    <row r="263" spans="1:102" ht="19.149999999999999" customHeight="1" x14ac:dyDescent="0.25">
      <c r="A263" s="331">
        <v>263</v>
      </c>
      <c r="B263" s="529">
        <v>518210</v>
      </c>
      <c r="C263" s="329" t="s">
        <v>240</v>
      </c>
      <c r="D263" s="329"/>
      <c r="E263" s="330">
        <v>11</v>
      </c>
    </row>
    <row r="264" spans="1:102" ht="19.149999999999999" customHeight="1" x14ac:dyDescent="0.25">
      <c r="A264" s="331">
        <v>264</v>
      </c>
      <c r="B264" s="529">
        <v>518210</v>
      </c>
      <c r="C264" s="329" t="s">
        <v>244</v>
      </c>
      <c r="D264" s="329"/>
      <c r="E264" s="330">
        <v>11</v>
      </c>
    </row>
    <row r="265" spans="1:102" ht="19.149999999999999" customHeight="1" x14ac:dyDescent="0.25">
      <c r="A265" s="331">
        <v>265</v>
      </c>
      <c r="B265" s="529">
        <v>71312</v>
      </c>
      <c r="C265" s="329" t="s">
        <v>285</v>
      </c>
      <c r="D265" s="329"/>
      <c r="E265" s="330">
        <v>15</v>
      </c>
    </row>
    <row r="266" spans="1:102" ht="19.149999999999999" customHeight="1" x14ac:dyDescent="0.25">
      <c r="A266" s="331">
        <v>266</v>
      </c>
      <c r="B266" s="529">
        <v>71312</v>
      </c>
      <c r="C266" s="329" t="s">
        <v>295</v>
      </c>
      <c r="D266" s="329"/>
      <c r="E266" s="330">
        <v>17</v>
      </c>
    </row>
    <row r="267" spans="1:102" ht="19.149999999999999" customHeight="1" x14ac:dyDescent="0.25">
      <c r="A267" s="331">
        <v>267</v>
      </c>
      <c r="B267" s="529">
        <v>51212</v>
      </c>
      <c r="C267" s="329" t="s">
        <v>299</v>
      </c>
      <c r="D267" s="329"/>
      <c r="E267" s="330">
        <v>9</v>
      </c>
    </row>
    <row r="268" spans="1:102" s="608" customFormat="1" ht="19.149999999999999" customHeight="1" x14ac:dyDescent="0.25">
      <c r="A268" s="331">
        <v>268</v>
      </c>
      <c r="B268" s="529">
        <v>336611</v>
      </c>
      <c r="C268" s="329" t="s">
        <v>367</v>
      </c>
      <c r="D268" s="329"/>
      <c r="E268" s="330">
        <v>15</v>
      </c>
      <c r="F268" s="331"/>
      <c r="G268" s="528"/>
      <c r="H268" s="528"/>
      <c r="I268" s="528"/>
      <c r="J268" s="528"/>
      <c r="K268" s="528"/>
      <c r="L268" s="528"/>
      <c r="M268" s="528"/>
      <c r="N268" s="528"/>
      <c r="O268" s="528"/>
      <c r="P268" s="528"/>
      <c r="Q268" s="528"/>
      <c r="R268" s="528"/>
      <c r="S268" s="528"/>
      <c r="T268" s="528"/>
      <c r="U268" s="528"/>
      <c r="V268" s="528"/>
      <c r="W268" s="528"/>
      <c r="X268" s="528"/>
      <c r="Y268" s="528"/>
      <c r="Z268" s="528"/>
      <c r="AA268" s="528"/>
      <c r="AB268" s="528"/>
      <c r="AC268" s="528"/>
      <c r="AD268" s="528"/>
      <c r="AE268" s="528"/>
      <c r="AF268" s="528"/>
      <c r="AG268" s="528"/>
      <c r="AH268" s="528"/>
      <c r="AI268" s="528"/>
      <c r="AJ268" s="528"/>
      <c r="AK268" s="528"/>
      <c r="AL268" s="528"/>
      <c r="AM268" s="528"/>
      <c r="AN268" s="528"/>
      <c r="AO268" s="528"/>
      <c r="AP268" s="528"/>
      <c r="AQ268" s="528"/>
      <c r="AR268" s="528"/>
      <c r="AS268" s="528"/>
      <c r="AT268" s="528"/>
      <c r="AU268" s="528"/>
      <c r="AV268" s="528"/>
      <c r="AW268" s="528"/>
      <c r="AX268" s="528"/>
      <c r="AY268" s="528"/>
      <c r="AZ268" s="528"/>
      <c r="BA268" s="528"/>
      <c r="BB268" s="528"/>
      <c r="BC268" s="528"/>
      <c r="BD268" s="528"/>
      <c r="BE268" s="528"/>
      <c r="BF268" s="528"/>
      <c r="BG268" s="528"/>
      <c r="BH268" s="528"/>
      <c r="BI268" s="528"/>
      <c r="BJ268" s="528"/>
      <c r="BK268" s="528"/>
      <c r="BL268" s="528"/>
      <c r="BM268" s="528"/>
      <c r="BN268" s="528"/>
      <c r="BO268" s="528"/>
      <c r="BP268" s="528"/>
      <c r="BQ268" s="528"/>
      <c r="BR268" s="528"/>
      <c r="BS268" s="528"/>
      <c r="BT268" s="528"/>
      <c r="BU268" s="528"/>
      <c r="BV268" s="528"/>
      <c r="BW268" s="528"/>
      <c r="BX268" s="528"/>
      <c r="BY268" s="528"/>
      <c r="BZ268" s="528"/>
      <c r="CA268" s="528"/>
      <c r="CB268" s="528"/>
      <c r="CC268" s="528"/>
      <c r="CD268" s="528"/>
      <c r="CE268" s="528"/>
      <c r="CF268" s="528"/>
      <c r="CG268" s="528"/>
      <c r="CH268" s="528"/>
      <c r="CI268" s="528"/>
      <c r="CJ268" s="528"/>
      <c r="CK268" s="528"/>
      <c r="CL268" s="528"/>
      <c r="CM268" s="528"/>
      <c r="CN268" s="528"/>
      <c r="CO268" s="528"/>
      <c r="CP268" s="528"/>
      <c r="CQ268" s="528"/>
      <c r="CR268" s="528"/>
      <c r="CS268" s="528"/>
      <c r="CT268" s="528"/>
      <c r="CU268" s="528"/>
      <c r="CV268" s="528"/>
      <c r="CW268" s="528"/>
      <c r="CX268" s="528"/>
    </row>
    <row r="269" spans="1:102" ht="19.149999999999999" customHeight="1" x14ac:dyDescent="0.25">
      <c r="A269" s="331">
        <v>269</v>
      </c>
      <c r="B269" s="529">
        <v>488210</v>
      </c>
      <c r="C269" s="329" t="s">
        <v>368</v>
      </c>
      <c r="D269" s="329"/>
      <c r="E269" s="330">
        <v>12</v>
      </c>
    </row>
    <row r="270" spans="1:102" ht="19.149999999999999" customHeight="1" x14ac:dyDescent="0.25">
      <c r="A270" s="331">
        <v>270</v>
      </c>
      <c r="B270" s="529"/>
      <c r="C270" s="329" t="s">
        <v>2677</v>
      </c>
      <c r="D270" s="329"/>
      <c r="E270" s="330">
        <v>27</v>
      </c>
    </row>
    <row r="271" spans="1:102" ht="19.149999999999999" customHeight="1" x14ac:dyDescent="0.25">
      <c r="B271" s="529"/>
      <c r="C271" s="329"/>
      <c r="D271" s="329"/>
    </row>
    <row r="272" spans="1:102" ht="19.149999999999999" customHeight="1" x14ac:dyDescent="0.3">
      <c r="A272" s="331">
        <v>271</v>
      </c>
      <c r="C272" s="633" t="s">
        <v>2744</v>
      </c>
      <c r="D272" s="605"/>
    </row>
    <row r="273" spans="1:102" s="608" customFormat="1" ht="19.149999999999999" customHeight="1" x14ac:dyDescent="0.25">
      <c r="A273" s="331">
        <v>272</v>
      </c>
      <c r="B273" s="530"/>
      <c r="C273" s="329" t="s">
        <v>409</v>
      </c>
      <c r="D273" s="329"/>
      <c r="E273" s="330">
        <v>14</v>
      </c>
      <c r="F273" s="331"/>
      <c r="G273" s="528"/>
      <c r="H273" s="528"/>
      <c r="I273" s="528"/>
      <c r="J273" s="528"/>
      <c r="K273" s="528"/>
      <c r="L273" s="528"/>
      <c r="M273" s="528"/>
      <c r="N273" s="528"/>
      <c r="O273" s="528"/>
      <c r="P273" s="528"/>
      <c r="Q273" s="528"/>
      <c r="R273" s="528"/>
      <c r="S273" s="528"/>
      <c r="T273" s="528"/>
      <c r="U273" s="528"/>
      <c r="V273" s="528"/>
      <c r="W273" s="528"/>
      <c r="X273" s="528"/>
      <c r="Y273" s="528"/>
      <c r="Z273" s="528"/>
      <c r="AA273" s="528"/>
      <c r="AB273" s="528"/>
      <c r="AC273" s="528"/>
      <c r="AD273" s="528"/>
      <c r="AE273" s="528"/>
      <c r="AF273" s="528"/>
      <c r="AG273" s="528"/>
      <c r="AH273" s="528"/>
      <c r="AI273" s="528"/>
      <c r="AJ273" s="528"/>
      <c r="AK273" s="528"/>
      <c r="AL273" s="528"/>
      <c r="AM273" s="528"/>
      <c r="AN273" s="528"/>
      <c r="AO273" s="528"/>
      <c r="AP273" s="528"/>
      <c r="AQ273" s="528"/>
      <c r="AR273" s="528"/>
      <c r="AS273" s="528"/>
      <c r="AT273" s="528"/>
      <c r="AU273" s="528"/>
      <c r="AV273" s="528"/>
      <c r="AW273" s="528"/>
      <c r="AX273" s="528"/>
      <c r="AY273" s="528"/>
      <c r="AZ273" s="528"/>
      <c r="BA273" s="528"/>
      <c r="BB273" s="528"/>
      <c r="BC273" s="528"/>
      <c r="BD273" s="528"/>
      <c r="BE273" s="528"/>
      <c r="BF273" s="528"/>
      <c r="BG273" s="528"/>
      <c r="BH273" s="528"/>
      <c r="BI273" s="528"/>
      <c r="BJ273" s="528"/>
      <c r="BK273" s="528"/>
      <c r="BL273" s="528"/>
      <c r="BM273" s="528"/>
      <c r="BN273" s="528"/>
      <c r="BO273" s="528"/>
      <c r="BP273" s="528"/>
      <c r="BQ273" s="528"/>
      <c r="BR273" s="528"/>
      <c r="BS273" s="528"/>
      <c r="BT273" s="528"/>
      <c r="BU273" s="528"/>
      <c r="BV273" s="528"/>
      <c r="BW273" s="528"/>
      <c r="BX273" s="528"/>
      <c r="BY273" s="528"/>
      <c r="BZ273" s="528"/>
      <c r="CA273" s="528"/>
      <c r="CB273" s="528"/>
      <c r="CC273" s="528"/>
      <c r="CD273" s="528"/>
      <c r="CE273" s="528"/>
      <c r="CF273" s="528"/>
      <c r="CG273" s="528"/>
      <c r="CH273" s="528"/>
      <c r="CI273" s="528"/>
      <c r="CJ273" s="528"/>
      <c r="CK273" s="528"/>
      <c r="CL273" s="528"/>
      <c r="CM273" s="528"/>
      <c r="CN273" s="528"/>
      <c r="CO273" s="528"/>
      <c r="CP273" s="528"/>
      <c r="CQ273" s="528"/>
      <c r="CR273" s="528"/>
      <c r="CS273" s="528"/>
      <c r="CT273" s="528"/>
      <c r="CU273" s="528"/>
      <c r="CV273" s="528"/>
      <c r="CW273" s="528"/>
      <c r="CX273" s="528"/>
    </row>
    <row r="274" spans="1:102" s="608" customFormat="1" ht="19.149999999999999" customHeight="1" x14ac:dyDescent="0.25">
      <c r="A274" s="331">
        <v>273</v>
      </c>
      <c r="B274" s="530"/>
      <c r="C274" s="329" t="s">
        <v>2682</v>
      </c>
      <c r="D274" s="329"/>
      <c r="E274" s="330">
        <v>14</v>
      </c>
      <c r="F274" s="331"/>
      <c r="G274" s="528"/>
      <c r="H274" s="528"/>
      <c r="I274" s="528"/>
      <c r="J274" s="528"/>
      <c r="K274" s="528"/>
      <c r="L274" s="528"/>
      <c r="M274" s="528"/>
      <c r="N274" s="528"/>
      <c r="O274" s="528"/>
      <c r="P274" s="528"/>
      <c r="Q274" s="528"/>
      <c r="R274" s="528"/>
      <c r="S274" s="528"/>
      <c r="T274" s="528"/>
      <c r="U274" s="528"/>
      <c r="V274" s="528"/>
      <c r="W274" s="528"/>
      <c r="X274" s="528"/>
      <c r="Y274" s="528"/>
      <c r="Z274" s="528"/>
      <c r="AA274" s="528"/>
      <c r="AB274" s="528"/>
      <c r="AC274" s="528"/>
      <c r="AD274" s="528"/>
      <c r="AE274" s="528"/>
      <c r="AF274" s="528"/>
      <c r="AG274" s="528"/>
      <c r="AH274" s="528"/>
      <c r="AI274" s="528"/>
      <c r="AJ274" s="528"/>
      <c r="AK274" s="528"/>
      <c r="AL274" s="528"/>
      <c r="AM274" s="528"/>
      <c r="AN274" s="528"/>
      <c r="AO274" s="528"/>
      <c r="AP274" s="528"/>
      <c r="AQ274" s="528"/>
      <c r="AR274" s="528"/>
      <c r="AS274" s="528"/>
      <c r="AT274" s="528"/>
      <c r="AU274" s="528"/>
      <c r="AV274" s="528"/>
      <c r="AW274" s="528"/>
      <c r="AX274" s="528"/>
      <c r="AY274" s="528"/>
      <c r="AZ274" s="528"/>
      <c r="BA274" s="528"/>
      <c r="BB274" s="528"/>
      <c r="BC274" s="528"/>
      <c r="BD274" s="528"/>
      <c r="BE274" s="528"/>
      <c r="BF274" s="528"/>
      <c r="BG274" s="528"/>
      <c r="BH274" s="528"/>
      <c r="BI274" s="528"/>
      <c r="BJ274" s="528"/>
      <c r="BK274" s="528"/>
      <c r="BL274" s="528"/>
      <c r="BM274" s="528"/>
      <c r="BN274" s="528"/>
      <c r="BO274" s="528"/>
      <c r="BP274" s="528"/>
      <c r="BQ274" s="528"/>
      <c r="BR274" s="528"/>
      <c r="BS274" s="528"/>
      <c r="BT274" s="528"/>
      <c r="BU274" s="528"/>
      <c r="BV274" s="528"/>
      <c r="BW274" s="528"/>
      <c r="BX274" s="528"/>
      <c r="BY274" s="528"/>
      <c r="BZ274" s="528"/>
      <c r="CA274" s="528"/>
      <c r="CB274" s="528"/>
      <c r="CC274" s="528"/>
      <c r="CD274" s="528"/>
      <c r="CE274" s="528"/>
      <c r="CF274" s="528"/>
      <c r="CG274" s="528"/>
      <c r="CH274" s="528"/>
      <c r="CI274" s="528"/>
      <c r="CJ274" s="528"/>
      <c r="CK274" s="528"/>
      <c r="CL274" s="528"/>
      <c r="CM274" s="528"/>
      <c r="CN274" s="528"/>
      <c r="CO274" s="528"/>
      <c r="CP274" s="528"/>
      <c r="CQ274" s="528"/>
      <c r="CR274" s="528"/>
      <c r="CS274" s="528"/>
      <c r="CT274" s="528"/>
      <c r="CU274" s="528"/>
      <c r="CV274" s="528"/>
      <c r="CW274" s="528"/>
      <c r="CX274" s="528"/>
    </row>
    <row r="275" spans="1:102" s="608" customFormat="1" ht="19.149999999999999" customHeight="1" x14ac:dyDescent="0.25">
      <c r="A275" s="331">
        <v>274</v>
      </c>
      <c r="B275" s="530"/>
      <c r="C275" s="329" t="s">
        <v>413</v>
      </c>
      <c r="D275" s="329"/>
      <c r="E275" s="330">
        <v>8</v>
      </c>
      <c r="F275" s="331"/>
      <c r="G275" s="528"/>
      <c r="H275" s="528"/>
      <c r="I275" s="528"/>
      <c r="J275" s="528"/>
      <c r="K275" s="528"/>
      <c r="L275" s="528"/>
      <c r="M275" s="528"/>
      <c r="N275" s="528"/>
      <c r="O275" s="528"/>
      <c r="P275" s="528"/>
      <c r="Q275" s="528"/>
      <c r="R275" s="528"/>
      <c r="S275" s="528"/>
      <c r="T275" s="528"/>
      <c r="U275" s="528"/>
      <c r="V275" s="528"/>
      <c r="W275" s="528"/>
      <c r="X275" s="528"/>
      <c r="Y275" s="528"/>
      <c r="Z275" s="528"/>
      <c r="AA275" s="528"/>
      <c r="AB275" s="528"/>
      <c r="AC275" s="528"/>
      <c r="AD275" s="528"/>
      <c r="AE275" s="528"/>
      <c r="AF275" s="528"/>
      <c r="AG275" s="528"/>
      <c r="AH275" s="528"/>
      <c r="AI275" s="528"/>
      <c r="AJ275" s="528"/>
      <c r="AK275" s="528"/>
      <c r="AL275" s="528"/>
      <c r="AM275" s="528"/>
      <c r="AN275" s="528"/>
      <c r="AO275" s="528"/>
      <c r="AP275" s="528"/>
      <c r="AQ275" s="528"/>
      <c r="AR275" s="528"/>
      <c r="AS275" s="528"/>
      <c r="AT275" s="528"/>
      <c r="AU275" s="528"/>
      <c r="AV275" s="528"/>
      <c r="AW275" s="528"/>
      <c r="AX275" s="528"/>
      <c r="AY275" s="528"/>
      <c r="AZ275" s="528"/>
      <c r="BA275" s="528"/>
      <c r="BB275" s="528"/>
      <c r="BC275" s="528"/>
      <c r="BD275" s="528"/>
      <c r="BE275" s="528"/>
      <c r="BF275" s="528"/>
      <c r="BG275" s="528"/>
      <c r="BH275" s="528"/>
      <c r="BI275" s="528"/>
      <c r="BJ275" s="528"/>
      <c r="BK275" s="528"/>
      <c r="BL275" s="528"/>
      <c r="BM275" s="528"/>
      <c r="BN275" s="528"/>
      <c r="BO275" s="528"/>
      <c r="BP275" s="528"/>
      <c r="BQ275" s="528"/>
      <c r="BR275" s="528"/>
      <c r="BS275" s="528"/>
      <c r="BT275" s="528"/>
      <c r="BU275" s="528"/>
      <c r="BV275" s="528"/>
      <c r="BW275" s="528"/>
      <c r="BX275" s="528"/>
      <c r="BY275" s="528"/>
      <c r="BZ275" s="528"/>
      <c r="CA275" s="528"/>
      <c r="CB275" s="528"/>
      <c r="CC275" s="528"/>
      <c r="CD275" s="528"/>
      <c r="CE275" s="528"/>
      <c r="CF275" s="528"/>
      <c r="CG275" s="528"/>
      <c r="CH275" s="528"/>
      <c r="CI275" s="528"/>
      <c r="CJ275" s="528"/>
      <c r="CK275" s="528"/>
      <c r="CL275" s="528"/>
      <c r="CM275" s="528"/>
      <c r="CN275" s="528"/>
      <c r="CO275" s="528"/>
      <c r="CP275" s="528"/>
      <c r="CQ275" s="528"/>
      <c r="CR275" s="528"/>
      <c r="CS275" s="528"/>
      <c r="CT275" s="528"/>
      <c r="CU275" s="528"/>
      <c r="CV275" s="528"/>
      <c r="CW275" s="528"/>
      <c r="CX275" s="528"/>
    </row>
    <row r="276" spans="1:102" s="608" customFormat="1" x14ac:dyDescent="0.25">
      <c r="A276" s="331">
        <v>275</v>
      </c>
      <c r="B276" s="530"/>
      <c r="C276" s="329" t="s">
        <v>415</v>
      </c>
      <c r="D276" s="329"/>
      <c r="E276" s="330">
        <v>9</v>
      </c>
      <c r="F276" s="331"/>
      <c r="G276" s="528"/>
      <c r="H276" s="528"/>
      <c r="I276" s="528"/>
      <c r="J276" s="528"/>
      <c r="K276" s="528"/>
      <c r="L276" s="528"/>
      <c r="M276" s="528"/>
      <c r="N276" s="528"/>
      <c r="O276" s="528"/>
      <c r="P276" s="528"/>
      <c r="Q276" s="528"/>
      <c r="R276" s="528"/>
      <c r="S276" s="528"/>
      <c r="T276" s="528"/>
      <c r="U276" s="528"/>
      <c r="V276" s="528"/>
      <c r="W276" s="528"/>
      <c r="X276" s="528"/>
      <c r="Y276" s="528"/>
      <c r="Z276" s="528"/>
      <c r="AA276" s="528"/>
      <c r="AB276" s="528"/>
      <c r="AC276" s="528"/>
      <c r="AD276" s="528"/>
      <c r="AE276" s="528"/>
      <c r="AF276" s="528"/>
      <c r="AG276" s="528"/>
      <c r="AH276" s="528"/>
      <c r="AI276" s="528"/>
      <c r="AJ276" s="528"/>
      <c r="AK276" s="528"/>
      <c r="AL276" s="528"/>
      <c r="AM276" s="528"/>
      <c r="AN276" s="528"/>
      <c r="AO276" s="528"/>
      <c r="AP276" s="528"/>
      <c r="AQ276" s="528"/>
      <c r="AR276" s="528"/>
      <c r="AS276" s="528"/>
      <c r="AT276" s="528"/>
      <c r="AU276" s="528"/>
      <c r="AV276" s="528"/>
      <c r="AW276" s="528"/>
      <c r="AX276" s="528"/>
      <c r="AY276" s="528"/>
      <c r="AZ276" s="528"/>
      <c r="BA276" s="528"/>
      <c r="BB276" s="528"/>
      <c r="BC276" s="528"/>
      <c r="BD276" s="528"/>
      <c r="BE276" s="528"/>
      <c r="BF276" s="528"/>
      <c r="BG276" s="528"/>
      <c r="BH276" s="528"/>
      <c r="BI276" s="528"/>
      <c r="BJ276" s="528"/>
      <c r="BK276" s="528"/>
      <c r="BL276" s="528"/>
      <c r="BM276" s="528"/>
      <c r="BN276" s="528"/>
      <c r="BO276" s="528"/>
      <c r="BP276" s="528"/>
      <c r="BQ276" s="528"/>
      <c r="BR276" s="528"/>
      <c r="BS276" s="528"/>
      <c r="BT276" s="528"/>
      <c r="BU276" s="528"/>
      <c r="BV276" s="528"/>
      <c r="BW276" s="528"/>
      <c r="BX276" s="528"/>
      <c r="BY276" s="528"/>
      <c r="BZ276" s="528"/>
      <c r="CA276" s="528"/>
      <c r="CB276" s="528"/>
      <c r="CC276" s="528"/>
      <c r="CD276" s="528"/>
      <c r="CE276" s="528"/>
      <c r="CF276" s="528"/>
      <c r="CG276" s="528"/>
      <c r="CH276" s="528"/>
      <c r="CI276" s="528"/>
      <c r="CJ276" s="528"/>
      <c r="CK276" s="528"/>
      <c r="CL276" s="528"/>
      <c r="CM276" s="528"/>
      <c r="CN276" s="528"/>
      <c r="CO276" s="528"/>
      <c r="CP276" s="528"/>
      <c r="CQ276" s="528"/>
      <c r="CR276" s="528"/>
      <c r="CS276" s="528"/>
      <c r="CT276" s="528"/>
      <c r="CU276" s="528"/>
      <c r="CV276" s="528"/>
      <c r="CW276" s="528"/>
      <c r="CX276" s="528"/>
    </row>
    <row r="277" spans="1:102" s="608" customFormat="1" x14ac:dyDescent="0.25">
      <c r="A277" s="331">
        <v>276</v>
      </c>
      <c r="B277" s="530"/>
      <c r="C277" s="329" t="s">
        <v>416</v>
      </c>
      <c r="D277" s="329"/>
      <c r="E277" s="330">
        <v>8</v>
      </c>
      <c r="F277" s="331"/>
      <c r="G277" s="528"/>
      <c r="H277" s="528"/>
      <c r="I277" s="528"/>
      <c r="J277" s="528"/>
      <c r="K277" s="528"/>
      <c r="L277" s="528"/>
      <c r="M277" s="528"/>
      <c r="N277" s="528"/>
      <c r="O277" s="528"/>
      <c r="P277" s="528"/>
      <c r="Q277" s="528"/>
      <c r="R277" s="528"/>
      <c r="S277" s="528"/>
      <c r="T277" s="528"/>
      <c r="U277" s="528"/>
      <c r="V277" s="528"/>
      <c r="W277" s="528"/>
      <c r="X277" s="528"/>
      <c r="Y277" s="528"/>
      <c r="Z277" s="528"/>
      <c r="AA277" s="528"/>
      <c r="AB277" s="528"/>
      <c r="AC277" s="528"/>
      <c r="AD277" s="528"/>
      <c r="AE277" s="528"/>
      <c r="AF277" s="528"/>
      <c r="AG277" s="528"/>
      <c r="AH277" s="528"/>
      <c r="AI277" s="528"/>
      <c r="AJ277" s="528"/>
      <c r="AK277" s="528"/>
      <c r="AL277" s="528"/>
      <c r="AM277" s="528"/>
      <c r="AN277" s="528"/>
      <c r="AO277" s="528"/>
      <c r="AP277" s="528"/>
      <c r="AQ277" s="528"/>
      <c r="AR277" s="528"/>
      <c r="AS277" s="528"/>
      <c r="AT277" s="528"/>
      <c r="AU277" s="528"/>
      <c r="AV277" s="528"/>
      <c r="AW277" s="528"/>
      <c r="AX277" s="528"/>
      <c r="AY277" s="528"/>
      <c r="AZ277" s="528"/>
      <c r="BA277" s="528"/>
      <c r="BB277" s="528"/>
      <c r="BC277" s="528"/>
      <c r="BD277" s="528"/>
      <c r="BE277" s="528"/>
      <c r="BF277" s="528"/>
      <c r="BG277" s="528"/>
      <c r="BH277" s="528"/>
      <c r="BI277" s="528"/>
      <c r="BJ277" s="528"/>
      <c r="BK277" s="528"/>
      <c r="BL277" s="528"/>
      <c r="BM277" s="528"/>
      <c r="BN277" s="528"/>
      <c r="BO277" s="528"/>
      <c r="BP277" s="528"/>
      <c r="BQ277" s="528"/>
      <c r="BR277" s="528"/>
      <c r="BS277" s="528"/>
      <c r="BT277" s="528"/>
      <c r="BU277" s="528"/>
      <c r="BV277" s="528"/>
      <c r="BW277" s="528"/>
      <c r="BX277" s="528"/>
      <c r="BY277" s="528"/>
      <c r="BZ277" s="528"/>
      <c r="CA277" s="528"/>
      <c r="CB277" s="528"/>
      <c r="CC277" s="528"/>
      <c r="CD277" s="528"/>
      <c r="CE277" s="528"/>
      <c r="CF277" s="528"/>
      <c r="CG277" s="528"/>
      <c r="CH277" s="528"/>
      <c r="CI277" s="528"/>
      <c r="CJ277" s="528"/>
      <c r="CK277" s="528"/>
      <c r="CL277" s="528"/>
      <c r="CM277" s="528"/>
      <c r="CN277" s="528"/>
      <c r="CO277" s="528"/>
      <c r="CP277" s="528"/>
      <c r="CQ277" s="528"/>
      <c r="CR277" s="528"/>
      <c r="CS277" s="528"/>
      <c r="CT277" s="528"/>
      <c r="CU277" s="528"/>
      <c r="CV277" s="528"/>
      <c r="CW277" s="528"/>
      <c r="CX277" s="528"/>
    </row>
    <row r="278" spans="1:102" s="608" customFormat="1" x14ac:dyDescent="0.25">
      <c r="A278" s="331">
        <v>277</v>
      </c>
      <c r="B278" s="530"/>
      <c r="C278" s="329" t="s">
        <v>417</v>
      </c>
      <c r="D278" s="329"/>
      <c r="E278" s="330">
        <v>9</v>
      </c>
      <c r="F278" s="331"/>
      <c r="G278" s="528"/>
      <c r="H278" s="528"/>
      <c r="I278" s="528"/>
      <c r="J278" s="528"/>
      <c r="K278" s="528"/>
      <c r="L278" s="528"/>
      <c r="M278" s="528"/>
      <c r="N278" s="528"/>
      <c r="O278" s="528"/>
      <c r="P278" s="528"/>
      <c r="Q278" s="528"/>
      <c r="R278" s="528"/>
      <c r="S278" s="528"/>
      <c r="T278" s="528"/>
      <c r="U278" s="528"/>
      <c r="V278" s="528"/>
      <c r="W278" s="528"/>
      <c r="X278" s="528"/>
      <c r="Y278" s="528"/>
      <c r="Z278" s="528"/>
      <c r="AA278" s="528"/>
      <c r="AB278" s="528"/>
      <c r="AC278" s="528"/>
      <c r="AD278" s="528"/>
      <c r="AE278" s="528"/>
      <c r="AF278" s="528"/>
      <c r="AG278" s="528"/>
      <c r="AH278" s="528"/>
      <c r="AI278" s="528"/>
      <c r="AJ278" s="528"/>
      <c r="AK278" s="528"/>
      <c r="AL278" s="528"/>
      <c r="AM278" s="528"/>
      <c r="AN278" s="528"/>
      <c r="AO278" s="528"/>
      <c r="AP278" s="528"/>
      <c r="AQ278" s="528"/>
      <c r="AR278" s="528"/>
      <c r="AS278" s="528"/>
      <c r="AT278" s="528"/>
      <c r="AU278" s="528"/>
      <c r="AV278" s="528"/>
      <c r="AW278" s="528"/>
      <c r="AX278" s="528"/>
      <c r="AY278" s="528"/>
      <c r="AZ278" s="528"/>
      <c r="BA278" s="528"/>
      <c r="BB278" s="528"/>
      <c r="BC278" s="528"/>
      <c r="BD278" s="528"/>
      <c r="BE278" s="528"/>
      <c r="BF278" s="528"/>
      <c r="BG278" s="528"/>
      <c r="BH278" s="528"/>
      <c r="BI278" s="528"/>
      <c r="BJ278" s="528"/>
      <c r="BK278" s="528"/>
      <c r="BL278" s="528"/>
      <c r="BM278" s="528"/>
      <c r="BN278" s="528"/>
      <c r="BO278" s="528"/>
      <c r="BP278" s="528"/>
      <c r="BQ278" s="528"/>
      <c r="BR278" s="528"/>
      <c r="BS278" s="528"/>
      <c r="BT278" s="528"/>
      <c r="BU278" s="528"/>
      <c r="BV278" s="528"/>
      <c r="BW278" s="528"/>
      <c r="BX278" s="528"/>
      <c r="BY278" s="528"/>
      <c r="BZ278" s="528"/>
      <c r="CA278" s="528"/>
      <c r="CB278" s="528"/>
      <c r="CC278" s="528"/>
      <c r="CD278" s="528"/>
      <c r="CE278" s="528"/>
      <c r="CF278" s="528"/>
      <c r="CG278" s="528"/>
      <c r="CH278" s="528"/>
      <c r="CI278" s="528"/>
      <c r="CJ278" s="528"/>
      <c r="CK278" s="528"/>
      <c r="CL278" s="528"/>
      <c r="CM278" s="528"/>
      <c r="CN278" s="528"/>
      <c r="CO278" s="528"/>
      <c r="CP278" s="528"/>
      <c r="CQ278" s="528"/>
      <c r="CR278" s="528"/>
      <c r="CS278" s="528"/>
      <c r="CT278" s="528"/>
      <c r="CU278" s="528"/>
      <c r="CV278" s="528"/>
      <c r="CW278" s="528"/>
      <c r="CX278" s="528"/>
    </row>
    <row r="279" spans="1:102" x14ac:dyDescent="0.25">
      <c r="A279" s="331">
        <v>278</v>
      </c>
      <c r="B279" s="530">
        <v>531130</v>
      </c>
      <c r="C279" s="606" t="s">
        <v>2566</v>
      </c>
      <c r="E279" s="330">
        <v>13</v>
      </c>
      <c r="F279" s="331">
        <v>0.94</v>
      </c>
    </row>
    <row r="280" spans="1:102" s="608" customFormat="1" x14ac:dyDescent="0.25">
      <c r="A280" s="331">
        <v>279</v>
      </c>
      <c r="B280" s="530">
        <v>811310</v>
      </c>
      <c r="C280" s="606" t="s">
        <v>2579</v>
      </c>
      <c r="D280" s="606"/>
      <c r="E280" s="330">
        <v>24</v>
      </c>
      <c r="F280" s="331">
        <v>0.17</v>
      </c>
      <c r="G280" s="528"/>
      <c r="H280" s="528"/>
      <c r="I280" s="528"/>
      <c r="J280" s="528"/>
      <c r="K280" s="528"/>
      <c r="L280" s="528"/>
      <c r="M280" s="528"/>
      <c r="N280" s="528"/>
      <c r="O280" s="528"/>
      <c r="P280" s="528"/>
      <c r="Q280" s="528"/>
      <c r="R280" s="528"/>
      <c r="S280" s="528"/>
      <c r="T280" s="528"/>
      <c r="U280" s="528"/>
      <c r="V280" s="528"/>
      <c r="W280" s="528"/>
      <c r="X280" s="528"/>
      <c r="Y280" s="528"/>
      <c r="Z280" s="528"/>
      <c r="AA280" s="528"/>
      <c r="AB280" s="528"/>
      <c r="AC280" s="528"/>
      <c r="AD280" s="528"/>
      <c r="AE280" s="528"/>
      <c r="AF280" s="528"/>
      <c r="AG280" s="528"/>
      <c r="AH280" s="528"/>
      <c r="AI280" s="528"/>
      <c r="AJ280" s="528"/>
      <c r="AK280" s="528"/>
      <c r="AL280" s="528"/>
      <c r="AM280" s="528"/>
      <c r="AN280" s="528"/>
      <c r="AO280" s="528"/>
      <c r="AP280" s="528"/>
      <c r="AQ280" s="528"/>
      <c r="AR280" s="528"/>
      <c r="AS280" s="528"/>
      <c r="AT280" s="528"/>
      <c r="AU280" s="528"/>
      <c r="AV280" s="528"/>
      <c r="AW280" s="528"/>
      <c r="AX280" s="528"/>
      <c r="AY280" s="528"/>
      <c r="AZ280" s="528"/>
      <c r="BA280" s="528"/>
      <c r="BB280" s="528"/>
      <c r="BC280" s="528"/>
      <c r="BD280" s="528"/>
      <c r="BE280" s="528"/>
      <c r="BF280" s="528"/>
      <c r="BG280" s="528"/>
      <c r="BH280" s="528"/>
      <c r="BI280" s="528"/>
      <c r="BJ280" s="528"/>
      <c r="BK280" s="528"/>
      <c r="BL280" s="528"/>
      <c r="BM280" s="528"/>
      <c r="BN280" s="528"/>
      <c r="BO280" s="528"/>
      <c r="BP280" s="528"/>
      <c r="BQ280" s="528"/>
      <c r="BR280" s="528"/>
      <c r="BS280" s="528"/>
      <c r="BT280" s="528"/>
      <c r="BU280" s="528"/>
      <c r="BV280" s="528"/>
      <c r="BW280" s="528"/>
      <c r="BX280" s="528"/>
      <c r="BY280" s="528"/>
      <c r="BZ280" s="528"/>
      <c r="CA280" s="528"/>
      <c r="CB280" s="528"/>
      <c r="CC280" s="528"/>
      <c r="CD280" s="528"/>
      <c r="CE280" s="528"/>
      <c r="CF280" s="528"/>
      <c r="CG280" s="528"/>
      <c r="CH280" s="528"/>
      <c r="CI280" s="528"/>
      <c r="CJ280" s="528"/>
      <c r="CK280" s="528"/>
      <c r="CL280" s="528"/>
      <c r="CM280" s="528"/>
      <c r="CN280" s="528"/>
      <c r="CO280" s="528"/>
      <c r="CP280" s="528"/>
      <c r="CQ280" s="528"/>
      <c r="CR280" s="528"/>
      <c r="CS280" s="528"/>
      <c r="CT280" s="528"/>
      <c r="CU280" s="528"/>
      <c r="CV280" s="528"/>
      <c r="CW280" s="528"/>
      <c r="CX280" s="528"/>
    </row>
    <row r="281" spans="1:102" x14ac:dyDescent="0.25">
      <c r="A281" s="331">
        <v>280</v>
      </c>
      <c r="B281" s="505">
        <v>531120</v>
      </c>
      <c r="C281" s="606" t="s">
        <v>2601</v>
      </c>
      <c r="E281" s="330">
        <v>13</v>
      </c>
      <c r="F281" s="331">
        <v>0.01</v>
      </c>
    </row>
    <row r="282" spans="1:102" x14ac:dyDescent="0.25">
      <c r="A282" s="331">
        <v>281</v>
      </c>
      <c r="B282" s="505">
        <v>531110</v>
      </c>
      <c r="C282" s="606" t="s">
        <v>2604</v>
      </c>
      <c r="E282" s="330">
        <v>13</v>
      </c>
      <c r="F282" s="331">
        <v>0.01</v>
      </c>
    </row>
    <row r="283" spans="1:102" x14ac:dyDescent="0.25">
      <c r="A283" s="331">
        <v>282</v>
      </c>
      <c r="B283" s="505">
        <v>531190</v>
      </c>
      <c r="C283" s="606" t="s">
        <v>2603</v>
      </c>
      <c r="E283" s="330">
        <v>13</v>
      </c>
    </row>
    <row r="284" spans="1:102" x14ac:dyDescent="0.25">
      <c r="A284" s="331">
        <v>283</v>
      </c>
      <c r="B284" s="607">
        <v>813910</v>
      </c>
      <c r="C284" s="606" t="s">
        <v>2605</v>
      </c>
      <c r="F284" s="331">
        <v>1.42</v>
      </c>
    </row>
    <row r="285" spans="1:102" x14ac:dyDescent="0.25">
      <c r="A285" s="331">
        <v>284</v>
      </c>
      <c r="B285" s="530">
        <v>813410</v>
      </c>
      <c r="C285" s="606" t="s">
        <v>2714</v>
      </c>
      <c r="F285" s="331">
        <v>1.38</v>
      </c>
    </row>
    <row r="286" spans="1:102" x14ac:dyDescent="0.25">
      <c r="A286" s="331">
        <v>285</v>
      </c>
      <c r="B286" s="530">
        <v>813920</v>
      </c>
      <c r="C286" s="606" t="s">
        <v>2713</v>
      </c>
      <c r="F286" s="331">
        <v>0.38</v>
      </c>
    </row>
    <row r="287" spans="1:102" x14ac:dyDescent="0.25">
      <c r="A287" s="331">
        <v>286</v>
      </c>
      <c r="B287" s="530">
        <v>813311</v>
      </c>
      <c r="C287" s="606" t="s">
        <v>2715</v>
      </c>
      <c r="F287" s="331">
        <v>0.16</v>
      </c>
    </row>
    <row r="288" spans="1:102" x14ac:dyDescent="0.25">
      <c r="A288" s="331">
        <v>287</v>
      </c>
      <c r="B288" s="530">
        <v>813312</v>
      </c>
      <c r="C288" s="606" t="s">
        <v>2607</v>
      </c>
      <c r="F288" s="331">
        <v>0.33</v>
      </c>
    </row>
    <row r="289" spans="1:6" x14ac:dyDescent="0.25">
      <c r="A289" s="331">
        <v>288</v>
      </c>
      <c r="B289" s="530">
        <v>813319</v>
      </c>
      <c r="C289" s="606" t="s">
        <v>2611</v>
      </c>
      <c r="F289" s="331">
        <v>0.25</v>
      </c>
    </row>
    <row r="290" spans="1:6" x14ac:dyDescent="0.25">
      <c r="A290" s="331">
        <v>289</v>
      </c>
      <c r="B290" s="530">
        <v>511110</v>
      </c>
      <c r="C290" s="606" t="s">
        <v>2657</v>
      </c>
      <c r="F290" s="331">
        <v>1.03</v>
      </c>
    </row>
    <row r="291" spans="1:6" x14ac:dyDescent="0.25">
      <c r="A291" s="331">
        <v>290</v>
      </c>
      <c r="B291" s="530">
        <v>541380</v>
      </c>
      <c r="C291" s="606" t="s">
        <v>2670</v>
      </c>
      <c r="E291" s="330">
        <v>7</v>
      </c>
      <c r="F291" s="331">
        <v>0</v>
      </c>
    </row>
  </sheetData>
  <sortState xmlns:xlrd2="http://schemas.microsoft.com/office/spreadsheetml/2017/richdata2" ref="A1:F293">
    <sortCondition ref="A1:A293"/>
  </sortState>
  <phoneticPr fontId="5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09F22-D8C5-4DC3-8598-0A410D532E9B}">
  <dimension ref="A1:H38"/>
  <sheetViews>
    <sheetView workbookViewId="0">
      <selection activeCell="J10" sqref="J10"/>
    </sheetView>
  </sheetViews>
  <sheetFormatPr defaultRowHeight="15" x14ac:dyDescent="0.25"/>
  <cols>
    <col min="1" max="1" width="43.85546875" bestFit="1" customWidth="1"/>
    <col min="2" max="2" width="5" style="6" bestFit="1" customWidth="1"/>
    <col min="3" max="3" width="3.28515625" style="6" bestFit="1" customWidth="1"/>
    <col min="4" max="4" width="4" style="6" customWidth="1"/>
    <col min="5" max="5" width="4" style="6" bestFit="1" customWidth="1"/>
    <col min="6" max="6" width="5" style="6" bestFit="1" customWidth="1"/>
    <col min="7" max="7" width="3.5703125" style="6" bestFit="1" customWidth="1"/>
    <col min="8" max="8" width="9.140625" style="6" bestFit="1" customWidth="1"/>
  </cols>
  <sheetData>
    <row r="1" spans="1:8" s="6" customFormat="1" ht="30" x14ac:dyDescent="0.25">
      <c r="B1" s="6" t="s">
        <v>2</v>
      </c>
      <c r="C1" s="6" t="s">
        <v>6</v>
      </c>
      <c r="D1" s="6" t="s">
        <v>7</v>
      </c>
      <c r="E1" s="6" t="s">
        <v>3</v>
      </c>
      <c r="F1" s="6" t="s">
        <v>4</v>
      </c>
      <c r="G1" s="6" t="s">
        <v>5</v>
      </c>
      <c r="H1" s="11" t="s">
        <v>505</v>
      </c>
    </row>
    <row r="2" spans="1:8" s="6" customFormat="1" x14ac:dyDescent="0.25">
      <c r="A2" s="6" t="s">
        <v>506</v>
      </c>
      <c r="B2" s="6">
        <v>34</v>
      </c>
      <c r="C2" s="6">
        <v>31</v>
      </c>
      <c r="D2" s="6">
        <v>8</v>
      </c>
      <c r="E2" s="6">
        <v>5</v>
      </c>
      <c r="F2" s="6">
        <v>1</v>
      </c>
      <c r="G2" s="6">
        <v>1</v>
      </c>
      <c r="H2" s="8"/>
    </row>
    <row r="3" spans="1:8" s="7" customFormat="1" x14ac:dyDescent="0.25">
      <c r="A3" s="7" t="s">
        <v>470</v>
      </c>
      <c r="B3" s="9">
        <v>6.35</v>
      </c>
      <c r="C3" s="9">
        <v>4</v>
      </c>
      <c r="D3" s="9">
        <v>7</v>
      </c>
      <c r="E3" s="9">
        <v>5.5</v>
      </c>
      <c r="F3" s="9">
        <v>6.25</v>
      </c>
      <c r="G3" s="9">
        <v>9</v>
      </c>
      <c r="H3" s="9">
        <v>42</v>
      </c>
    </row>
    <row r="4" spans="1:8" s="7" customFormat="1" x14ac:dyDescent="0.25">
      <c r="A4" s="7" t="s">
        <v>471</v>
      </c>
      <c r="B4" s="9">
        <v>6.35</v>
      </c>
      <c r="C4" s="9">
        <v>4</v>
      </c>
      <c r="D4" s="9">
        <v>7</v>
      </c>
      <c r="E4" s="10"/>
      <c r="F4" s="10"/>
      <c r="G4" s="10"/>
      <c r="H4" s="9">
        <v>27</v>
      </c>
    </row>
    <row r="5" spans="1:8" s="7" customFormat="1" x14ac:dyDescent="0.25">
      <c r="A5" s="7" t="s">
        <v>472</v>
      </c>
      <c r="B5" s="9">
        <v>6.35</v>
      </c>
      <c r="C5" s="9">
        <v>4</v>
      </c>
      <c r="D5" s="9">
        <v>7</v>
      </c>
      <c r="E5" s="10"/>
      <c r="F5" s="10"/>
      <c r="G5" s="10"/>
      <c r="H5" s="9">
        <v>20</v>
      </c>
    </row>
    <row r="6" spans="1:8" s="7" customFormat="1" x14ac:dyDescent="0.25">
      <c r="A6" s="7" t="s">
        <v>473</v>
      </c>
      <c r="B6" s="9">
        <v>6.35</v>
      </c>
      <c r="C6" s="9">
        <v>4</v>
      </c>
      <c r="D6" s="9">
        <v>7</v>
      </c>
      <c r="E6" s="10"/>
      <c r="F6" s="10"/>
      <c r="G6" s="10" t="s">
        <v>10</v>
      </c>
      <c r="H6" s="9">
        <v>14</v>
      </c>
    </row>
    <row r="7" spans="1:8" s="7" customFormat="1" x14ac:dyDescent="0.25">
      <c r="A7" s="7" t="s">
        <v>474</v>
      </c>
      <c r="B7" s="9">
        <v>6.35</v>
      </c>
      <c r="C7" s="9">
        <v>4</v>
      </c>
      <c r="D7" s="9">
        <v>7</v>
      </c>
      <c r="E7" s="10"/>
      <c r="F7" s="10"/>
      <c r="G7" s="10"/>
      <c r="H7" s="9">
        <v>20</v>
      </c>
    </row>
    <row r="8" spans="1:8" s="7" customFormat="1" x14ac:dyDescent="0.25">
      <c r="A8" s="7" t="s">
        <v>475</v>
      </c>
      <c r="B8" s="9">
        <v>6.35</v>
      </c>
      <c r="C8" s="9">
        <v>4</v>
      </c>
      <c r="D8" s="10"/>
      <c r="E8" s="10"/>
      <c r="F8" s="10"/>
      <c r="G8" s="10" t="s">
        <v>10</v>
      </c>
      <c r="H8" s="9">
        <v>32</v>
      </c>
    </row>
    <row r="9" spans="1:8" s="7" customFormat="1" x14ac:dyDescent="0.25">
      <c r="A9" s="7" t="s">
        <v>504</v>
      </c>
      <c r="B9" s="9">
        <v>6.35</v>
      </c>
      <c r="C9" s="9">
        <v>4</v>
      </c>
      <c r="D9" s="10"/>
      <c r="E9" s="10"/>
      <c r="F9" s="10"/>
      <c r="G9" s="10"/>
      <c r="H9" s="9">
        <v>21</v>
      </c>
    </row>
    <row r="10" spans="1:8" s="7" customFormat="1" x14ac:dyDescent="0.25">
      <c r="A10" s="7" t="s">
        <v>469</v>
      </c>
      <c r="B10" s="9">
        <v>6.35</v>
      </c>
      <c r="C10" s="9">
        <v>4</v>
      </c>
      <c r="D10" s="10"/>
      <c r="E10" s="10"/>
      <c r="F10" s="10"/>
      <c r="G10" s="10"/>
      <c r="H10" s="9">
        <v>18</v>
      </c>
    </row>
    <row r="11" spans="1:8" s="7" customFormat="1" x14ac:dyDescent="0.25">
      <c r="A11" s="7" t="s">
        <v>476</v>
      </c>
      <c r="B11" s="9">
        <v>6.35</v>
      </c>
      <c r="C11" s="9">
        <v>4</v>
      </c>
      <c r="D11" s="10"/>
      <c r="E11" s="10"/>
      <c r="F11" s="10"/>
      <c r="G11" s="10"/>
      <c r="H11" s="9">
        <v>12</v>
      </c>
    </row>
    <row r="12" spans="1:8" s="7" customFormat="1" x14ac:dyDescent="0.25">
      <c r="A12" s="7" t="s">
        <v>477</v>
      </c>
      <c r="B12" s="10"/>
      <c r="C12" s="10"/>
      <c r="D12" s="9">
        <v>7</v>
      </c>
      <c r="E12" s="9">
        <v>5.5</v>
      </c>
      <c r="F12" s="10"/>
      <c r="G12" s="10" t="s">
        <v>10</v>
      </c>
      <c r="H12" s="9">
        <v>10</v>
      </c>
    </row>
    <row r="13" spans="1:8" s="7" customFormat="1" x14ac:dyDescent="0.25">
      <c r="A13" s="7" t="s">
        <v>478</v>
      </c>
      <c r="B13" s="10"/>
      <c r="C13" s="10"/>
      <c r="D13" s="9">
        <v>4</v>
      </c>
      <c r="E13" s="9">
        <v>5.5</v>
      </c>
      <c r="F13" s="10"/>
      <c r="G13" s="10" t="s">
        <v>10</v>
      </c>
      <c r="H13" s="9">
        <v>36</v>
      </c>
    </row>
    <row r="14" spans="1:8" s="7" customFormat="1" x14ac:dyDescent="0.25">
      <c r="A14" s="7" t="s">
        <v>479</v>
      </c>
      <c r="B14" s="9">
        <v>6.35</v>
      </c>
      <c r="C14" s="9">
        <v>4</v>
      </c>
      <c r="D14" s="10"/>
      <c r="E14" s="10"/>
      <c r="F14" s="10"/>
      <c r="G14" s="10"/>
      <c r="H14" s="9">
        <v>20</v>
      </c>
    </row>
    <row r="15" spans="1:8" s="7" customFormat="1" x14ac:dyDescent="0.25">
      <c r="A15" s="7" t="s">
        <v>480</v>
      </c>
      <c r="B15" s="9">
        <v>6.35</v>
      </c>
      <c r="C15" s="9">
        <v>4</v>
      </c>
      <c r="D15" s="10"/>
      <c r="E15" s="10"/>
      <c r="F15" s="10"/>
      <c r="G15" s="10"/>
      <c r="H15" s="9">
        <v>19</v>
      </c>
    </row>
    <row r="16" spans="1:8" s="7" customFormat="1" x14ac:dyDescent="0.25">
      <c r="A16" s="7" t="s">
        <v>481</v>
      </c>
      <c r="B16" s="9">
        <v>6.35</v>
      </c>
      <c r="C16" s="9">
        <v>4</v>
      </c>
      <c r="D16" s="10"/>
      <c r="E16" s="10"/>
      <c r="F16" s="10"/>
      <c r="G16" s="10" t="s">
        <v>10</v>
      </c>
      <c r="H16" s="9">
        <v>40</v>
      </c>
    </row>
    <row r="17" spans="1:8" s="7" customFormat="1" x14ac:dyDescent="0.25">
      <c r="A17" s="7" t="s">
        <v>482</v>
      </c>
      <c r="B17" s="9">
        <v>6.35</v>
      </c>
      <c r="C17" s="10"/>
      <c r="D17" s="10"/>
      <c r="E17" s="9">
        <v>5.5</v>
      </c>
      <c r="F17" s="10"/>
      <c r="G17" s="10"/>
      <c r="H17" s="9">
        <v>11</v>
      </c>
    </row>
    <row r="18" spans="1:8" s="7" customFormat="1" x14ac:dyDescent="0.25">
      <c r="A18" s="7" t="s">
        <v>483</v>
      </c>
      <c r="B18" s="9">
        <v>6.35</v>
      </c>
      <c r="C18" s="9">
        <v>4</v>
      </c>
      <c r="D18" s="10"/>
      <c r="E18" s="10"/>
      <c r="F18" s="10"/>
      <c r="G18" s="10"/>
      <c r="H18" s="9">
        <v>18</v>
      </c>
    </row>
    <row r="19" spans="1:8" s="7" customFormat="1" x14ac:dyDescent="0.25">
      <c r="A19" s="7" t="s">
        <v>484</v>
      </c>
      <c r="B19" s="9">
        <v>6.35</v>
      </c>
      <c r="C19" s="9">
        <v>4</v>
      </c>
      <c r="D19" s="10"/>
      <c r="E19" s="10"/>
      <c r="F19" s="10"/>
      <c r="G19" s="10"/>
      <c r="H19" s="9">
        <v>20</v>
      </c>
    </row>
    <row r="20" spans="1:8" s="7" customFormat="1" x14ac:dyDescent="0.25">
      <c r="A20" s="7" t="s">
        <v>485</v>
      </c>
      <c r="B20" s="9">
        <v>6.35</v>
      </c>
      <c r="C20" s="9">
        <v>4</v>
      </c>
      <c r="D20" s="10"/>
      <c r="E20" s="10"/>
      <c r="F20" s="10"/>
      <c r="G20" s="10"/>
      <c r="H20" s="9">
        <v>17</v>
      </c>
    </row>
    <row r="21" spans="1:8" s="7" customFormat="1" x14ac:dyDescent="0.25">
      <c r="A21" s="7" t="s">
        <v>486</v>
      </c>
      <c r="B21" s="9">
        <v>6.35</v>
      </c>
      <c r="C21" s="9">
        <v>4</v>
      </c>
      <c r="D21" s="10"/>
      <c r="E21" s="10"/>
      <c r="F21" s="10"/>
      <c r="G21" s="10"/>
      <c r="H21" s="9">
        <v>19</v>
      </c>
    </row>
    <row r="22" spans="1:8" s="7" customFormat="1" x14ac:dyDescent="0.25">
      <c r="A22" s="7" t="s">
        <v>487</v>
      </c>
      <c r="B22" s="9">
        <v>6.35</v>
      </c>
      <c r="C22" s="9">
        <v>4</v>
      </c>
      <c r="D22" s="10"/>
      <c r="E22" s="10"/>
      <c r="F22" s="10"/>
      <c r="G22" s="10"/>
      <c r="H22" s="9">
        <v>19</v>
      </c>
    </row>
    <row r="23" spans="1:8" s="7" customFormat="1" x14ac:dyDescent="0.25">
      <c r="A23" s="7" t="s">
        <v>488</v>
      </c>
      <c r="B23" s="9">
        <v>6.35</v>
      </c>
      <c r="C23" s="9">
        <v>4</v>
      </c>
      <c r="D23" s="10"/>
      <c r="E23" s="10"/>
      <c r="F23" s="10"/>
      <c r="G23" s="10"/>
      <c r="H23" s="9">
        <v>19</v>
      </c>
    </row>
    <row r="24" spans="1:8" s="7" customFormat="1" x14ac:dyDescent="0.25">
      <c r="A24" s="7" t="s">
        <v>489</v>
      </c>
      <c r="B24" s="9">
        <v>1</v>
      </c>
      <c r="C24" s="9">
        <v>4</v>
      </c>
      <c r="D24" s="10"/>
      <c r="E24" s="10"/>
      <c r="F24" s="10"/>
      <c r="G24" s="10"/>
      <c r="H24" s="9">
        <v>15</v>
      </c>
    </row>
    <row r="25" spans="1:8" s="7" customFormat="1" x14ac:dyDescent="0.25">
      <c r="A25" s="7" t="s">
        <v>490</v>
      </c>
      <c r="B25" s="9">
        <v>1</v>
      </c>
      <c r="C25" s="10"/>
      <c r="D25" s="9">
        <v>7</v>
      </c>
      <c r="E25" s="10"/>
      <c r="F25" s="10"/>
      <c r="G25" s="10"/>
      <c r="H25" s="9">
        <v>11</v>
      </c>
    </row>
    <row r="26" spans="1:8" s="7" customFormat="1" x14ac:dyDescent="0.25">
      <c r="A26" s="7" t="s">
        <v>491</v>
      </c>
      <c r="B26" s="9">
        <v>1</v>
      </c>
      <c r="C26" s="10"/>
      <c r="D26" s="10"/>
      <c r="E26" s="9">
        <v>5.5</v>
      </c>
      <c r="F26" s="10"/>
      <c r="G26" s="10"/>
      <c r="H26" s="9">
        <v>23</v>
      </c>
    </row>
    <row r="27" spans="1:8" s="7" customFormat="1" x14ac:dyDescent="0.25">
      <c r="A27" s="7" t="s">
        <v>492</v>
      </c>
      <c r="B27" s="9">
        <v>6.35</v>
      </c>
      <c r="C27" s="9">
        <v>4</v>
      </c>
      <c r="D27" s="10"/>
      <c r="E27" s="10"/>
      <c r="F27" s="10"/>
      <c r="G27" s="10" t="s">
        <v>10</v>
      </c>
      <c r="H27" s="9">
        <v>24</v>
      </c>
    </row>
    <row r="28" spans="1:8" s="7" customFormat="1" x14ac:dyDescent="0.25">
      <c r="A28" s="7" t="s">
        <v>493</v>
      </c>
      <c r="B28" s="9">
        <v>6.35</v>
      </c>
      <c r="C28" s="9">
        <v>4</v>
      </c>
      <c r="D28" s="10"/>
      <c r="E28" s="10"/>
      <c r="F28" s="10"/>
      <c r="G28" s="10"/>
      <c r="H28" s="9">
        <v>20</v>
      </c>
    </row>
    <row r="29" spans="1:8" s="7" customFormat="1" x14ac:dyDescent="0.25">
      <c r="A29" s="7" t="s">
        <v>494</v>
      </c>
      <c r="B29" s="9">
        <v>6.35</v>
      </c>
      <c r="C29" s="9">
        <v>4</v>
      </c>
      <c r="D29" s="10"/>
      <c r="E29" s="10"/>
      <c r="F29" s="10"/>
      <c r="G29" s="10" t="s">
        <v>10</v>
      </c>
      <c r="H29" s="9">
        <v>25</v>
      </c>
    </row>
    <row r="30" spans="1:8" s="7" customFormat="1" x14ac:dyDescent="0.25">
      <c r="A30" s="7" t="s">
        <v>495</v>
      </c>
      <c r="B30" s="9">
        <v>6.35</v>
      </c>
      <c r="C30" s="9">
        <v>4</v>
      </c>
      <c r="D30" s="10"/>
      <c r="E30" s="10"/>
      <c r="F30" s="10"/>
      <c r="G30" s="10"/>
      <c r="H30" s="9">
        <v>21</v>
      </c>
    </row>
    <row r="31" spans="1:8" s="7" customFormat="1" x14ac:dyDescent="0.25">
      <c r="A31" s="7" t="s">
        <v>496</v>
      </c>
      <c r="B31" s="9">
        <v>6.35</v>
      </c>
      <c r="C31" s="9">
        <v>4</v>
      </c>
      <c r="D31" s="10"/>
      <c r="E31" s="10"/>
      <c r="F31" s="10"/>
      <c r="G31" s="10" t="s">
        <v>10</v>
      </c>
      <c r="H31" s="9">
        <v>26</v>
      </c>
    </row>
    <row r="32" spans="1:8" s="7" customFormat="1" x14ac:dyDescent="0.25">
      <c r="A32" s="7" t="s">
        <v>497</v>
      </c>
      <c r="B32" s="9">
        <v>10</v>
      </c>
      <c r="C32" s="9">
        <v>4</v>
      </c>
      <c r="D32" s="10"/>
      <c r="E32" s="10"/>
      <c r="F32" s="10"/>
      <c r="G32" s="10"/>
      <c r="H32" s="9">
        <v>21</v>
      </c>
    </row>
    <row r="33" spans="1:8" s="7" customFormat="1" x14ac:dyDescent="0.25">
      <c r="A33" s="7" t="s">
        <v>498</v>
      </c>
      <c r="B33" s="9">
        <v>6.35</v>
      </c>
      <c r="C33" s="9">
        <v>4</v>
      </c>
      <c r="D33" s="10"/>
      <c r="E33" s="10"/>
      <c r="F33" s="10"/>
      <c r="G33" s="10" t="s">
        <v>10</v>
      </c>
      <c r="H33" s="9">
        <v>25</v>
      </c>
    </row>
    <row r="34" spans="1:8" s="7" customFormat="1" x14ac:dyDescent="0.25">
      <c r="A34" s="7" t="s">
        <v>499</v>
      </c>
      <c r="B34" s="9">
        <v>6.35</v>
      </c>
      <c r="C34" s="9">
        <v>4</v>
      </c>
      <c r="D34" s="10"/>
      <c r="E34" s="10"/>
      <c r="F34" s="10"/>
      <c r="G34" s="10" t="s">
        <v>10</v>
      </c>
      <c r="H34" s="9">
        <v>23</v>
      </c>
    </row>
    <row r="35" spans="1:8" s="7" customFormat="1" x14ac:dyDescent="0.25">
      <c r="A35" s="7" t="s">
        <v>500</v>
      </c>
      <c r="B35" s="9">
        <v>6.35</v>
      </c>
      <c r="C35" s="9">
        <v>4</v>
      </c>
      <c r="D35" s="10"/>
      <c r="E35" s="10"/>
      <c r="F35" s="10"/>
      <c r="G35" s="10" t="s">
        <v>10</v>
      </c>
      <c r="H35" s="9">
        <v>25</v>
      </c>
    </row>
    <row r="36" spans="1:8" s="7" customFormat="1" x14ac:dyDescent="0.25">
      <c r="A36" s="7" t="s">
        <v>501</v>
      </c>
      <c r="B36" s="9">
        <v>6.35</v>
      </c>
      <c r="C36" s="9">
        <v>4</v>
      </c>
      <c r="D36" s="10"/>
      <c r="E36" s="10"/>
      <c r="F36" s="10"/>
      <c r="G36" s="10" t="s">
        <v>10</v>
      </c>
      <c r="H36" s="9">
        <v>25</v>
      </c>
    </row>
    <row r="37" spans="1:8" s="7" customFormat="1" x14ac:dyDescent="0.25">
      <c r="A37" s="7" t="s">
        <v>502</v>
      </c>
      <c r="B37" s="9">
        <v>6.35</v>
      </c>
      <c r="C37" s="9">
        <v>4</v>
      </c>
      <c r="D37" s="10"/>
      <c r="E37" s="10"/>
      <c r="F37" s="10"/>
      <c r="G37" s="10" t="s">
        <v>10</v>
      </c>
      <c r="H37" s="9">
        <v>14</v>
      </c>
    </row>
    <row r="38" spans="1:8" s="7" customFormat="1" x14ac:dyDescent="0.25">
      <c r="A38" s="7" t="s">
        <v>503</v>
      </c>
      <c r="B38" s="9">
        <v>6.35</v>
      </c>
      <c r="C38" s="9">
        <v>4</v>
      </c>
      <c r="D38" s="10"/>
      <c r="E38" s="10"/>
      <c r="F38" s="10"/>
      <c r="G38" s="10" t="s">
        <v>10</v>
      </c>
      <c r="H38" s="9">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74C8-41E6-40CF-A0B2-F89FE8725120}">
  <dimension ref="A1:U255"/>
  <sheetViews>
    <sheetView topLeftCell="D1" workbookViewId="0">
      <selection activeCell="F159" sqref="F159"/>
    </sheetView>
  </sheetViews>
  <sheetFormatPr defaultRowHeight="15" x14ac:dyDescent="0.25"/>
  <cols>
    <col min="4" max="4" width="41.7109375" customWidth="1"/>
    <col min="5" max="5" width="5" bestFit="1" customWidth="1"/>
    <col min="7" max="7" width="4" bestFit="1" customWidth="1"/>
    <col min="9" max="9" width="5" bestFit="1" customWidth="1"/>
    <col min="11" max="11" width="6.5703125" bestFit="1" customWidth="1"/>
    <col min="13" max="13" width="3.7109375" bestFit="1" customWidth="1"/>
    <col min="15" max="15" width="3.7109375" bestFit="1" customWidth="1"/>
    <col min="17" max="17" width="3.7109375" style="1" bestFit="1" customWidth="1"/>
    <col min="19" max="19" width="2.7109375" bestFit="1" customWidth="1"/>
  </cols>
  <sheetData>
    <row r="1" spans="1:20" x14ac:dyDescent="0.25">
      <c r="C1" t="s">
        <v>0</v>
      </c>
      <c r="D1" t="s">
        <v>1</v>
      </c>
    </row>
    <row r="2" spans="1:20" x14ac:dyDescent="0.25">
      <c r="E2" t="s">
        <v>2</v>
      </c>
      <c r="G2" t="s">
        <v>3</v>
      </c>
      <c r="I2" t="s">
        <v>4</v>
      </c>
      <c r="K2" t="s">
        <v>5</v>
      </c>
      <c r="M2" t="s">
        <v>6</v>
      </c>
      <c r="O2" t="s">
        <v>7</v>
      </c>
      <c r="Q2" s="1" t="s">
        <v>8</v>
      </c>
      <c r="T2" t="s">
        <v>9</v>
      </c>
    </row>
    <row r="3" spans="1:20" x14ac:dyDescent="0.25">
      <c r="E3" t="s">
        <v>10</v>
      </c>
      <c r="G3" t="s">
        <v>10</v>
      </c>
      <c r="I3" t="s">
        <v>10</v>
      </c>
      <c r="J3" t="s">
        <v>11</v>
      </c>
      <c r="M3" t="s">
        <v>10</v>
      </c>
    </row>
    <row r="4" spans="1:20" x14ac:dyDescent="0.25">
      <c r="B4" t="s">
        <v>16</v>
      </c>
      <c r="C4" t="s">
        <v>10</v>
      </c>
      <c r="D4" t="s">
        <v>12</v>
      </c>
      <c r="E4">
        <v>6.35</v>
      </c>
      <c r="F4" t="s">
        <v>13</v>
      </c>
      <c r="G4">
        <v>5.5</v>
      </c>
      <c r="I4">
        <v>6.25</v>
      </c>
      <c r="K4">
        <v>0</v>
      </c>
      <c r="L4" t="s">
        <v>14</v>
      </c>
      <c r="M4">
        <v>4</v>
      </c>
      <c r="N4" t="s">
        <v>15</v>
      </c>
      <c r="O4">
        <v>7</v>
      </c>
      <c r="Q4" s="1">
        <v>6</v>
      </c>
      <c r="S4" t="s">
        <v>10</v>
      </c>
      <c r="T4">
        <v>7</v>
      </c>
    </row>
    <row r="5" spans="1:20" x14ac:dyDescent="0.25">
      <c r="A5">
        <v>1</v>
      </c>
      <c r="D5" s="2" t="s">
        <v>17</v>
      </c>
      <c r="E5" t="s">
        <v>18</v>
      </c>
      <c r="G5" t="s">
        <v>18</v>
      </c>
      <c r="I5" t="s">
        <v>18</v>
      </c>
      <c r="K5" t="s">
        <v>18</v>
      </c>
      <c r="M5" t="s">
        <v>18</v>
      </c>
      <c r="O5" t="s">
        <v>18</v>
      </c>
      <c r="Q5" s="1" t="s">
        <v>18</v>
      </c>
    </row>
    <row r="6" spans="1:20" x14ac:dyDescent="0.25">
      <c r="A6">
        <v>2</v>
      </c>
      <c r="B6">
        <v>11521</v>
      </c>
      <c r="C6">
        <v>3</v>
      </c>
      <c r="D6" t="s">
        <v>23</v>
      </c>
      <c r="E6" t="s">
        <v>20</v>
      </c>
      <c r="F6" t="s">
        <v>24</v>
      </c>
      <c r="G6" t="s">
        <v>20</v>
      </c>
      <c r="I6" t="s">
        <v>20</v>
      </c>
      <c r="M6">
        <v>4</v>
      </c>
      <c r="N6" t="s">
        <v>10</v>
      </c>
      <c r="O6" t="s">
        <v>20</v>
      </c>
      <c r="Q6" s="1" t="s">
        <v>20</v>
      </c>
      <c r="S6" t="s">
        <v>10</v>
      </c>
      <c r="T6">
        <v>1</v>
      </c>
    </row>
    <row r="7" spans="1:20" s="5" customFormat="1" x14ac:dyDescent="0.25">
      <c r="A7" s="5">
        <v>3</v>
      </c>
      <c r="B7" s="5">
        <v>81291</v>
      </c>
      <c r="C7" s="5">
        <v>4</v>
      </c>
      <c r="D7" s="5" t="s">
        <v>25</v>
      </c>
      <c r="E7" s="5">
        <v>6.35</v>
      </c>
      <c r="G7" s="5" t="s">
        <v>20</v>
      </c>
      <c r="I7" s="5" t="s">
        <v>20</v>
      </c>
      <c r="M7" s="5">
        <v>4</v>
      </c>
      <c r="O7" s="5">
        <v>7</v>
      </c>
      <c r="P7" s="5" t="s">
        <v>26</v>
      </c>
      <c r="Q7" s="5" t="s">
        <v>20</v>
      </c>
      <c r="S7" s="5" t="s">
        <v>10</v>
      </c>
      <c r="T7" s="5">
        <v>3</v>
      </c>
    </row>
    <row r="8" spans="1:20" s="5" customFormat="1" x14ac:dyDescent="0.25">
      <c r="A8" s="5">
        <v>4</v>
      </c>
      <c r="B8" s="5">
        <v>56173</v>
      </c>
      <c r="C8" s="5">
        <v>5</v>
      </c>
      <c r="D8" s="5" t="s">
        <v>27</v>
      </c>
      <c r="E8" s="5">
        <v>6.35</v>
      </c>
      <c r="G8" s="5" t="s">
        <v>20</v>
      </c>
      <c r="I8" s="5" t="s">
        <v>20</v>
      </c>
      <c r="M8" s="5">
        <v>4</v>
      </c>
      <c r="O8" s="5" t="s">
        <v>20</v>
      </c>
      <c r="Q8" s="5" t="s">
        <v>20</v>
      </c>
      <c r="S8" s="5" t="s">
        <v>10</v>
      </c>
      <c r="T8" s="5">
        <v>2</v>
      </c>
    </row>
    <row r="9" spans="1:20" s="2" customFormat="1" x14ac:dyDescent="0.25">
      <c r="A9">
        <v>5</v>
      </c>
      <c r="D9" s="2" t="s">
        <v>28</v>
      </c>
      <c r="E9" s="2" t="s">
        <v>18</v>
      </c>
      <c r="G9" s="2" t="s">
        <v>18</v>
      </c>
      <c r="I9" s="2" t="s">
        <v>18</v>
      </c>
      <c r="K9" s="2" t="s">
        <v>18</v>
      </c>
      <c r="M9" s="2" t="s">
        <v>18</v>
      </c>
      <c r="O9" s="2" t="s">
        <v>18</v>
      </c>
      <c r="Q9" s="3" t="s">
        <v>18</v>
      </c>
      <c r="S9" s="2" t="s">
        <v>10</v>
      </c>
    </row>
    <row r="10" spans="1:20" x14ac:dyDescent="0.25">
      <c r="A10">
        <v>6</v>
      </c>
      <c r="B10">
        <v>21311</v>
      </c>
      <c r="C10">
        <v>6</v>
      </c>
      <c r="D10" t="s">
        <v>29</v>
      </c>
      <c r="E10">
        <v>6.35</v>
      </c>
      <c r="F10" t="s">
        <v>30</v>
      </c>
      <c r="G10" t="s">
        <v>20</v>
      </c>
      <c r="I10" t="s">
        <v>20</v>
      </c>
      <c r="M10" t="s">
        <v>20</v>
      </c>
      <c r="O10" t="s">
        <v>20</v>
      </c>
      <c r="Q10" s="1" t="s">
        <v>20</v>
      </c>
      <c r="S10" t="s">
        <v>10</v>
      </c>
      <c r="T10">
        <v>1</v>
      </c>
    </row>
    <row r="11" spans="1:20" x14ac:dyDescent="0.25">
      <c r="A11">
        <v>7</v>
      </c>
      <c r="B11">
        <v>541360</v>
      </c>
      <c r="C11">
        <v>7</v>
      </c>
      <c r="D11" t="s">
        <v>31</v>
      </c>
      <c r="E11">
        <v>6.35</v>
      </c>
      <c r="F11" t="s">
        <v>30</v>
      </c>
      <c r="G11" t="s">
        <v>20</v>
      </c>
      <c r="I11" t="s">
        <v>20</v>
      </c>
      <c r="M11" t="s">
        <v>20</v>
      </c>
      <c r="O11" t="s">
        <v>20</v>
      </c>
      <c r="Q11" s="1" t="s">
        <v>20</v>
      </c>
      <c r="S11" t="s">
        <v>10</v>
      </c>
      <c r="T11">
        <v>1</v>
      </c>
    </row>
    <row r="12" spans="1:20" x14ac:dyDescent="0.25">
      <c r="A12">
        <v>8</v>
      </c>
      <c r="B12">
        <v>213112</v>
      </c>
      <c r="C12">
        <v>8</v>
      </c>
      <c r="D12" t="s">
        <v>32</v>
      </c>
      <c r="E12">
        <v>6.35</v>
      </c>
      <c r="F12" t="s">
        <v>30</v>
      </c>
      <c r="G12" t="s">
        <v>20</v>
      </c>
      <c r="I12" t="s">
        <v>20</v>
      </c>
      <c r="M12" t="s">
        <v>20</v>
      </c>
      <c r="O12" t="s">
        <v>20</v>
      </c>
      <c r="Q12" s="1" t="s">
        <v>20</v>
      </c>
      <c r="S12" t="s">
        <v>33</v>
      </c>
      <c r="T12">
        <v>1</v>
      </c>
    </row>
    <row r="13" spans="1:20" x14ac:dyDescent="0.25">
      <c r="A13">
        <v>9</v>
      </c>
      <c r="B13">
        <v>32312</v>
      </c>
      <c r="C13">
        <v>9</v>
      </c>
      <c r="D13" t="s">
        <v>34</v>
      </c>
      <c r="E13">
        <v>6.35</v>
      </c>
      <c r="F13" t="s">
        <v>35</v>
      </c>
      <c r="G13" t="s">
        <v>20</v>
      </c>
      <c r="I13" t="s">
        <v>20</v>
      </c>
      <c r="M13" t="s">
        <v>20</v>
      </c>
      <c r="O13" t="s">
        <v>20</v>
      </c>
      <c r="Q13" s="1" t="s">
        <v>20</v>
      </c>
      <c r="S13" t="s">
        <v>10</v>
      </c>
      <c r="T13">
        <v>1</v>
      </c>
    </row>
    <row r="14" spans="1:20" s="2" customFormat="1" x14ac:dyDescent="0.25">
      <c r="A14">
        <v>10</v>
      </c>
      <c r="D14" s="2" t="s">
        <v>36</v>
      </c>
      <c r="E14" s="2" t="s">
        <v>18</v>
      </c>
      <c r="G14" s="2" t="s">
        <v>18</v>
      </c>
      <c r="I14" s="2" t="s">
        <v>18</v>
      </c>
      <c r="K14" s="2" t="s">
        <v>18</v>
      </c>
      <c r="M14" s="2" t="s">
        <v>18</v>
      </c>
      <c r="O14" s="2" t="s">
        <v>18</v>
      </c>
      <c r="Q14" s="3" t="s">
        <v>18</v>
      </c>
      <c r="S14" s="2" t="s">
        <v>10</v>
      </c>
    </row>
    <row r="15" spans="1:20" x14ac:dyDescent="0.25">
      <c r="A15">
        <v>11</v>
      </c>
      <c r="B15" t="s">
        <v>37</v>
      </c>
      <c r="C15">
        <v>10</v>
      </c>
      <c r="D15" t="s">
        <v>38</v>
      </c>
      <c r="E15">
        <v>6.35</v>
      </c>
      <c r="F15" t="s">
        <v>39</v>
      </c>
      <c r="G15" t="s">
        <v>20</v>
      </c>
      <c r="H15" t="s">
        <v>40</v>
      </c>
      <c r="I15" t="s">
        <v>20</v>
      </c>
      <c r="K15" t="s">
        <v>10</v>
      </c>
      <c r="M15" t="s">
        <v>20</v>
      </c>
      <c r="O15" t="s">
        <v>20</v>
      </c>
      <c r="Q15" s="1" t="s">
        <v>20</v>
      </c>
      <c r="S15" t="s">
        <v>10</v>
      </c>
      <c r="T15">
        <v>1</v>
      </c>
    </row>
    <row r="16" spans="1:20" x14ac:dyDescent="0.25">
      <c r="A16">
        <v>12</v>
      </c>
      <c r="B16">
        <v>2382</v>
      </c>
      <c r="C16">
        <v>11</v>
      </c>
      <c r="D16" t="s">
        <v>41</v>
      </c>
      <c r="E16">
        <v>6.35</v>
      </c>
      <c r="F16" t="s">
        <v>39</v>
      </c>
      <c r="G16" t="s">
        <v>20</v>
      </c>
      <c r="H16" t="s">
        <v>40</v>
      </c>
      <c r="I16" t="s">
        <v>20</v>
      </c>
      <c r="M16" t="s">
        <v>20</v>
      </c>
      <c r="N16" t="s">
        <v>42</v>
      </c>
      <c r="O16" t="s">
        <v>20</v>
      </c>
      <c r="Q16" s="1" t="s">
        <v>20</v>
      </c>
      <c r="S16" t="s">
        <v>10</v>
      </c>
      <c r="T16">
        <v>1</v>
      </c>
    </row>
    <row r="17" spans="1:20" x14ac:dyDescent="0.25">
      <c r="A17">
        <v>13</v>
      </c>
      <c r="B17">
        <v>238910</v>
      </c>
      <c r="C17">
        <v>12</v>
      </c>
      <c r="D17" t="s">
        <v>43</v>
      </c>
      <c r="E17">
        <v>6.35</v>
      </c>
      <c r="F17" t="s">
        <v>39</v>
      </c>
      <c r="G17" t="s">
        <v>20</v>
      </c>
      <c r="H17" t="s">
        <v>40</v>
      </c>
      <c r="I17" t="s">
        <v>20</v>
      </c>
      <c r="M17" t="s">
        <v>20</v>
      </c>
      <c r="N17" t="s">
        <v>42</v>
      </c>
      <c r="O17" t="s">
        <v>20</v>
      </c>
      <c r="Q17" s="1" t="s">
        <v>20</v>
      </c>
      <c r="S17" t="s">
        <v>33</v>
      </c>
      <c r="T17">
        <v>1</v>
      </c>
    </row>
    <row r="18" spans="1:20" x14ac:dyDescent="0.25">
      <c r="A18">
        <v>14</v>
      </c>
      <c r="B18">
        <v>237110</v>
      </c>
      <c r="C18">
        <v>13</v>
      </c>
      <c r="D18" t="s">
        <v>44</v>
      </c>
      <c r="E18">
        <v>6.35</v>
      </c>
      <c r="F18" t="s">
        <v>39</v>
      </c>
      <c r="G18" t="s">
        <v>20</v>
      </c>
      <c r="H18" t="s">
        <v>40</v>
      </c>
      <c r="I18" t="s">
        <v>20</v>
      </c>
      <c r="M18" t="s">
        <v>20</v>
      </c>
      <c r="O18" t="s">
        <v>20</v>
      </c>
      <c r="Q18" s="1" t="s">
        <v>20</v>
      </c>
      <c r="S18" t="s">
        <v>10</v>
      </c>
      <c r="T18">
        <v>1</v>
      </c>
    </row>
    <row r="19" spans="1:20" s="2" customFormat="1" x14ac:dyDescent="0.25">
      <c r="A19">
        <v>15</v>
      </c>
      <c r="D19" s="2" t="s">
        <v>45</v>
      </c>
      <c r="E19" s="2" t="s">
        <v>18</v>
      </c>
      <c r="G19" s="2" t="s">
        <v>18</v>
      </c>
      <c r="I19" s="2" t="s">
        <v>18</v>
      </c>
      <c r="K19" s="2" t="s">
        <v>18</v>
      </c>
      <c r="M19" s="2" t="s">
        <v>18</v>
      </c>
      <c r="O19" s="2" t="s">
        <v>18</v>
      </c>
      <c r="Q19" s="3" t="s">
        <v>18</v>
      </c>
    </row>
    <row r="20" spans="1:20" s="5" customFormat="1" x14ac:dyDescent="0.25">
      <c r="A20" s="5">
        <v>16</v>
      </c>
      <c r="B20" s="5">
        <v>485</v>
      </c>
      <c r="C20" s="5">
        <v>14</v>
      </c>
      <c r="D20" s="5" t="s">
        <v>46</v>
      </c>
      <c r="E20" s="5">
        <v>6.35</v>
      </c>
      <c r="F20" s="5" t="s">
        <v>47</v>
      </c>
      <c r="G20" s="5" t="s">
        <v>20</v>
      </c>
      <c r="I20" s="5" t="s">
        <v>20</v>
      </c>
      <c r="K20" s="5" t="s">
        <v>10</v>
      </c>
      <c r="M20" s="5">
        <v>4</v>
      </c>
      <c r="O20" s="5">
        <v>7</v>
      </c>
      <c r="P20" s="5" t="s">
        <v>48</v>
      </c>
      <c r="Q20" s="5" t="s">
        <v>20</v>
      </c>
      <c r="S20" s="5" t="s">
        <v>10</v>
      </c>
      <c r="T20" s="5">
        <v>3</v>
      </c>
    </row>
    <row r="21" spans="1:20" x14ac:dyDescent="0.25">
      <c r="A21">
        <v>17</v>
      </c>
      <c r="B21">
        <v>48531</v>
      </c>
      <c r="C21">
        <v>16</v>
      </c>
      <c r="D21" t="s">
        <v>51</v>
      </c>
      <c r="E21" t="s">
        <v>20</v>
      </c>
      <c r="G21" t="s">
        <v>20</v>
      </c>
      <c r="I21" t="s">
        <v>20</v>
      </c>
      <c r="K21" t="s">
        <v>10</v>
      </c>
      <c r="M21" t="s">
        <v>20</v>
      </c>
      <c r="O21">
        <v>7</v>
      </c>
      <c r="Q21" s="1" t="s">
        <v>20</v>
      </c>
      <c r="S21" t="s">
        <v>10</v>
      </c>
      <c r="T21">
        <v>1</v>
      </c>
    </row>
    <row r="22" spans="1:20" x14ac:dyDescent="0.25">
      <c r="A22">
        <v>18</v>
      </c>
      <c r="D22" s="2" t="s">
        <v>56</v>
      </c>
      <c r="E22" t="s">
        <v>18</v>
      </c>
      <c r="G22" t="s">
        <v>18</v>
      </c>
      <c r="I22" t="s">
        <v>18</v>
      </c>
      <c r="K22" t="s">
        <v>18</v>
      </c>
      <c r="M22" t="s">
        <v>18</v>
      </c>
      <c r="O22" t="s">
        <v>18</v>
      </c>
      <c r="Q22" s="1" t="s">
        <v>18</v>
      </c>
    </row>
    <row r="23" spans="1:20" s="5" customFormat="1" x14ac:dyDescent="0.25">
      <c r="A23" s="5">
        <v>19</v>
      </c>
      <c r="B23" s="5">
        <v>4931</v>
      </c>
      <c r="C23" s="5">
        <v>19</v>
      </c>
      <c r="D23" s="5" t="s">
        <v>57</v>
      </c>
      <c r="E23" s="5">
        <v>6.35</v>
      </c>
      <c r="G23" s="5" t="s">
        <v>20</v>
      </c>
      <c r="I23" s="5" t="s">
        <v>20</v>
      </c>
      <c r="M23" s="5">
        <v>4</v>
      </c>
      <c r="N23" s="5" t="s">
        <v>58</v>
      </c>
      <c r="O23" s="5" t="s">
        <v>20</v>
      </c>
      <c r="Q23" s="5" t="s">
        <v>20</v>
      </c>
      <c r="S23" s="5" t="s">
        <v>10</v>
      </c>
      <c r="T23" s="5">
        <v>2</v>
      </c>
    </row>
    <row r="24" spans="1:20" x14ac:dyDescent="0.25">
      <c r="A24">
        <v>20</v>
      </c>
      <c r="B24">
        <v>49312</v>
      </c>
      <c r="C24">
        <v>21</v>
      </c>
      <c r="D24" t="s">
        <v>61</v>
      </c>
      <c r="E24" t="s">
        <v>20</v>
      </c>
      <c r="G24" t="s">
        <v>20</v>
      </c>
      <c r="I24" t="s">
        <v>20</v>
      </c>
      <c r="M24">
        <v>4</v>
      </c>
      <c r="N24" t="s">
        <v>62</v>
      </c>
      <c r="O24" t="s">
        <v>20</v>
      </c>
      <c r="Q24" s="1" t="s">
        <v>20</v>
      </c>
      <c r="S24" t="s">
        <v>10</v>
      </c>
      <c r="T24">
        <v>1</v>
      </c>
    </row>
    <row r="25" spans="1:20" x14ac:dyDescent="0.25">
      <c r="A25">
        <v>21</v>
      </c>
      <c r="B25">
        <v>49311</v>
      </c>
      <c r="C25">
        <v>22</v>
      </c>
      <c r="D25" t="s">
        <v>63</v>
      </c>
      <c r="E25">
        <v>6.35</v>
      </c>
      <c r="F25" t="s">
        <v>64</v>
      </c>
      <c r="G25" t="s">
        <v>20</v>
      </c>
      <c r="I25" t="s">
        <v>20</v>
      </c>
      <c r="M25">
        <v>4</v>
      </c>
      <c r="N25" t="s">
        <v>62</v>
      </c>
      <c r="O25" t="s">
        <v>20</v>
      </c>
      <c r="Q25" s="1" t="s">
        <v>20</v>
      </c>
      <c r="S25" t="s">
        <v>10</v>
      </c>
      <c r="T25">
        <v>2</v>
      </c>
    </row>
    <row r="26" spans="1:20" s="5" customFormat="1" x14ac:dyDescent="0.25">
      <c r="A26" s="5">
        <v>22</v>
      </c>
      <c r="B26" s="5">
        <v>53113</v>
      </c>
      <c r="C26" s="5">
        <v>23</v>
      </c>
      <c r="D26" s="5" t="s">
        <v>65</v>
      </c>
      <c r="E26" s="5">
        <v>6.35</v>
      </c>
      <c r="F26" s="5" t="s">
        <v>64</v>
      </c>
      <c r="G26" s="5" t="s">
        <v>20</v>
      </c>
      <c r="I26" s="5" t="s">
        <v>20</v>
      </c>
      <c r="M26" s="5">
        <v>4</v>
      </c>
      <c r="N26" s="5" t="s">
        <v>62</v>
      </c>
      <c r="O26" s="5" t="s">
        <v>20</v>
      </c>
      <c r="Q26" s="5" t="s">
        <v>20</v>
      </c>
      <c r="S26" s="5" t="s">
        <v>10</v>
      </c>
      <c r="T26" s="5">
        <v>2</v>
      </c>
    </row>
    <row r="27" spans="1:20" x14ac:dyDescent="0.25">
      <c r="A27">
        <v>23</v>
      </c>
      <c r="B27" t="s">
        <v>67</v>
      </c>
      <c r="C27">
        <v>25</v>
      </c>
      <c r="D27" t="s">
        <v>68</v>
      </c>
      <c r="E27" t="s">
        <v>20</v>
      </c>
      <c r="F27" t="s">
        <v>69</v>
      </c>
      <c r="G27" t="s">
        <v>20</v>
      </c>
      <c r="I27" t="s">
        <v>20</v>
      </c>
      <c r="J27" t="s">
        <v>70</v>
      </c>
      <c r="M27">
        <v>4</v>
      </c>
      <c r="N27" t="s">
        <v>71</v>
      </c>
      <c r="O27" t="s">
        <v>20</v>
      </c>
      <c r="P27" t="s">
        <v>72</v>
      </c>
      <c r="Q27" s="1" t="s">
        <v>20</v>
      </c>
      <c r="S27" t="s">
        <v>73</v>
      </c>
      <c r="T27">
        <v>1</v>
      </c>
    </row>
    <row r="28" spans="1:20" x14ac:dyDescent="0.25">
      <c r="A28">
        <v>24</v>
      </c>
      <c r="B28">
        <v>48833</v>
      </c>
      <c r="C28">
        <v>26</v>
      </c>
      <c r="D28" t="s">
        <v>74</v>
      </c>
      <c r="E28" t="s">
        <v>20</v>
      </c>
      <c r="G28" t="s">
        <v>20</v>
      </c>
      <c r="I28" t="s">
        <v>20</v>
      </c>
      <c r="M28">
        <v>4</v>
      </c>
      <c r="N28" t="s">
        <v>75</v>
      </c>
      <c r="O28" t="s">
        <v>20</v>
      </c>
      <c r="Q28" s="1" t="s">
        <v>20</v>
      </c>
      <c r="S28" t="s">
        <v>10</v>
      </c>
      <c r="T28">
        <v>1</v>
      </c>
    </row>
    <row r="29" spans="1:20" x14ac:dyDescent="0.25">
      <c r="A29">
        <v>26</v>
      </c>
      <c r="B29">
        <v>488991</v>
      </c>
      <c r="C29">
        <v>28</v>
      </c>
      <c r="D29" t="s">
        <v>77</v>
      </c>
      <c r="E29">
        <v>6.35</v>
      </c>
      <c r="F29" t="s">
        <v>78</v>
      </c>
      <c r="G29" t="s">
        <v>20</v>
      </c>
      <c r="I29" t="s">
        <v>20</v>
      </c>
      <c r="M29" t="s">
        <v>20</v>
      </c>
      <c r="O29" t="s">
        <v>20</v>
      </c>
      <c r="Q29" s="1" t="s">
        <v>20</v>
      </c>
      <c r="T29">
        <v>1</v>
      </c>
    </row>
    <row r="30" spans="1:20" x14ac:dyDescent="0.25">
      <c r="A30">
        <v>27</v>
      </c>
      <c r="D30" s="2" t="s">
        <v>79</v>
      </c>
      <c r="E30" t="s">
        <v>18</v>
      </c>
      <c r="G30" t="s">
        <v>18</v>
      </c>
      <c r="I30" t="s">
        <v>18</v>
      </c>
      <c r="K30" t="s">
        <v>18</v>
      </c>
      <c r="M30" t="s">
        <v>18</v>
      </c>
      <c r="O30" t="s">
        <v>18</v>
      </c>
      <c r="Q30" s="1" t="s">
        <v>18</v>
      </c>
    </row>
    <row r="31" spans="1:20" x14ac:dyDescent="0.25">
      <c r="A31">
        <v>28</v>
      </c>
      <c r="B31">
        <v>5171</v>
      </c>
      <c r="C31">
        <v>29</v>
      </c>
      <c r="D31" t="s">
        <v>80</v>
      </c>
      <c r="E31">
        <v>6.35</v>
      </c>
      <c r="F31" t="s">
        <v>81</v>
      </c>
      <c r="G31">
        <v>6</v>
      </c>
      <c r="H31" t="s">
        <v>82</v>
      </c>
      <c r="I31">
        <v>6.25</v>
      </c>
      <c r="K31">
        <v>7</v>
      </c>
      <c r="L31" t="s">
        <v>83</v>
      </c>
      <c r="M31">
        <v>4</v>
      </c>
      <c r="O31">
        <v>12</v>
      </c>
      <c r="P31" t="s">
        <v>84</v>
      </c>
      <c r="Q31" s="1">
        <v>6</v>
      </c>
      <c r="S31" t="s">
        <v>10</v>
      </c>
      <c r="T31">
        <v>7</v>
      </c>
    </row>
    <row r="32" spans="1:20" x14ac:dyDescent="0.25">
      <c r="A32">
        <v>29</v>
      </c>
      <c r="B32">
        <v>5171</v>
      </c>
      <c r="C32">
        <v>30</v>
      </c>
      <c r="D32" t="s">
        <v>85</v>
      </c>
      <c r="E32">
        <v>6.35</v>
      </c>
      <c r="F32" t="s">
        <v>86</v>
      </c>
      <c r="G32" t="s">
        <v>20</v>
      </c>
      <c r="H32" t="s">
        <v>87</v>
      </c>
      <c r="I32">
        <v>6.25</v>
      </c>
      <c r="K32">
        <v>7</v>
      </c>
      <c r="L32" t="s">
        <v>83</v>
      </c>
      <c r="M32" t="s">
        <v>20</v>
      </c>
      <c r="O32">
        <v>12</v>
      </c>
      <c r="P32" t="s">
        <v>84</v>
      </c>
      <c r="Q32" s="1">
        <v>6</v>
      </c>
      <c r="S32" t="s">
        <v>10</v>
      </c>
      <c r="T32">
        <v>5</v>
      </c>
    </row>
    <row r="33" spans="1:20" x14ac:dyDescent="0.25">
      <c r="A33">
        <v>30</v>
      </c>
      <c r="B33">
        <v>51721</v>
      </c>
      <c r="C33">
        <v>31</v>
      </c>
      <c r="D33" t="s">
        <v>88</v>
      </c>
      <c r="E33">
        <v>6.35</v>
      </c>
      <c r="G33">
        <v>6</v>
      </c>
      <c r="H33" t="s">
        <v>89</v>
      </c>
      <c r="I33">
        <v>6.25</v>
      </c>
      <c r="K33">
        <v>7</v>
      </c>
      <c r="L33" t="s">
        <v>83</v>
      </c>
      <c r="M33">
        <v>4</v>
      </c>
      <c r="O33">
        <v>12</v>
      </c>
      <c r="P33" t="s">
        <v>84</v>
      </c>
      <c r="Q33" s="1">
        <v>6</v>
      </c>
      <c r="S33" t="s">
        <v>10</v>
      </c>
      <c r="T33">
        <v>7</v>
      </c>
    </row>
    <row r="34" spans="1:20" x14ac:dyDescent="0.25">
      <c r="A34">
        <v>31</v>
      </c>
      <c r="B34">
        <v>2211</v>
      </c>
      <c r="C34">
        <v>32</v>
      </c>
      <c r="D34" t="s">
        <v>90</v>
      </c>
      <c r="E34">
        <v>6.35</v>
      </c>
      <c r="F34" t="s">
        <v>91</v>
      </c>
      <c r="G34">
        <v>5.5</v>
      </c>
      <c r="H34" t="s">
        <v>92</v>
      </c>
      <c r="I34">
        <v>6.25</v>
      </c>
      <c r="J34" t="s">
        <v>93</v>
      </c>
      <c r="K34" t="s">
        <v>10</v>
      </c>
      <c r="L34" t="s">
        <v>94</v>
      </c>
      <c r="M34" t="s">
        <v>20</v>
      </c>
      <c r="N34" t="s">
        <v>95</v>
      </c>
      <c r="O34">
        <v>4</v>
      </c>
      <c r="P34" t="s">
        <v>96</v>
      </c>
      <c r="Q34" s="1">
        <v>6</v>
      </c>
      <c r="R34" t="s">
        <v>97</v>
      </c>
      <c r="S34" t="s">
        <v>10</v>
      </c>
      <c r="T34">
        <v>5</v>
      </c>
    </row>
    <row r="35" spans="1:20" s="5" customFormat="1" x14ac:dyDescent="0.25">
      <c r="A35" s="5">
        <v>32</v>
      </c>
      <c r="B35" s="5">
        <v>2213</v>
      </c>
      <c r="C35" s="5">
        <v>33</v>
      </c>
      <c r="D35" s="5" t="s">
        <v>98</v>
      </c>
      <c r="E35" s="5" t="s">
        <v>20</v>
      </c>
      <c r="G35" s="5">
        <v>5.5</v>
      </c>
      <c r="H35" s="5" t="s">
        <v>99</v>
      </c>
      <c r="I35" s="5" t="s">
        <v>20</v>
      </c>
      <c r="K35" s="5" t="s">
        <v>10</v>
      </c>
      <c r="M35" s="5" t="s">
        <v>20</v>
      </c>
      <c r="O35" s="5">
        <v>7</v>
      </c>
      <c r="P35" s="5" t="s">
        <v>100</v>
      </c>
      <c r="Q35" s="5" t="s">
        <v>20</v>
      </c>
      <c r="S35" s="5" t="s">
        <v>10</v>
      </c>
      <c r="T35" s="5">
        <v>2</v>
      </c>
    </row>
    <row r="36" spans="1:20" x14ac:dyDescent="0.25">
      <c r="A36">
        <v>33</v>
      </c>
      <c r="B36">
        <v>22121</v>
      </c>
      <c r="C36">
        <v>34</v>
      </c>
      <c r="D36" t="s">
        <v>101</v>
      </c>
      <c r="E36">
        <v>6.35</v>
      </c>
      <c r="F36" t="s">
        <v>102</v>
      </c>
      <c r="G36">
        <v>5.5</v>
      </c>
      <c r="H36" t="s">
        <v>92</v>
      </c>
      <c r="I36">
        <v>6.25</v>
      </c>
      <c r="J36" t="s">
        <v>93</v>
      </c>
      <c r="M36" t="s">
        <v>20</v>
      </c>
      <c r="N36" t="s">
        <v>95</v>
      </c>
      <c r="O36">
        <v>3</v>
      </c>
      <c r="P36" t="s">
        <v>103</v>
      </c>
      <c r="Q36" s="1">
        <v>6</v>
      </c>
      <c r="R36" t="s">
        <v>97</v>
      </c>
      <c r="S36" t="s">
        <v>10</v>
      </c>
      <c r="T36">
        <v>5</v>
      </c>
    </row>
    <row r="37" spans="1:20" x14ac:dyDescent="0.25">
      <c r="A37">
        <v>34</v>
      </c>
      <c r="B37">
        <v>484240</v>
      </c>
      <c r="C37">
        <v>35</v>
      </c>
      <c r="D37" t="s">
        <v>104</v>
      </c>
      <c r="E37">
        <v>6.35</v>
      </c>
      <c r="F37" t="s">
        <v>105</v>
      </c>
      <c r="G37">
        <v>5.5</v>
      </c>
      <c r="H37" t="s">
        <v>92</v>
      </c>
      <c r="I37">
        <v>6.25</v>
      </c>
      <c r="J37" t="s">
        <v>93</v>
      </c>
      <c r="K37" t="s">
        <v>10</v>
      </c>
      <c r="M37" t="s">
        <v>20</v>
      </c>
      <c r="N37" t="s">
        <v>95</v>
      </c>
      <c r="O37" t="s">
        <v>20</v>
      </c>
      <c r="Q37" s="1">
        <v>6</v>
      </c>
      <c r="R37" t="s">
        <v>97</v>
      </c>
      <c r="S37" t="s">
        <v>10</v>
      </c>
      <c r="T37">
        <v>4</v>
      </c>
    </row>
    <row r="38" spans="1:20" x14ac:dyDescent="0.25">
      <c r="A38">
        <v>35</v>
      </c>
      <c r="B38">
        <v>22132</v>
      </c>
      <c r="C38">
        <v>36</v>
      </c>
      <c r="D38" t="s">
        <v>106</v>
      </c>
      <c r="E38">
        <v>6.35</v>
      </c>
      <c r="F38" t="s">
        <v>107</v>
      </c>
      <c r="G38" t="s">
        <v>20</v>
      </c>
      <c r="I38" t="s">
        <v>20</v>
      </c>
      <c r="M38" t="s">
        <v>20</v>
      </c>
      <c r="N38" t="s">
        <v>10</v>
      </c>
      <c r="O38" t="s">
        <v>20</v>
      </c>
      <c r="Q38" s="1" t="s">
        <v>20</v>
      </c>
      <c r="S38" t="s">
        <v>10</v>
      </c>
      <c r="T38">
        <v>1</v>
      </c>
    </row>
    <row r="39" spans="1:20" x14ac:dyDescent="0.25">
      <c r="A39">
        <v>36</v>
      </c>
      <c r="D39" s="4" t="s">
        <v>468</v>
      </c>
      <c r="O39" t="s">
        <v>10</v>
      </c>
    </row>
    <row r="40" spans="1:20" x14ac:dyDescent="0.25">
      <c r="A40">
        <v>37</v>
      </c>
      <c r="B40">
        <v>5171</v>
      </c>
      <c r="C40">
        <v>37</v>
      </c>
      <c r="D40" t="s">
        <v>80</v>
      </c>
      <c r="E40">
        <v>6.35</v>
      </c>
      <c r="F40" t="s">
        <v>81</v>
      </c>
      <c r="G40">
        <v>6</v>
      </c>
      <c r="H40" t="s">
        <v>89</v>
      </c>
      <c r="I40">
        <v>6.25</v>
      </c>
      <c r="J40" t="s">
        <v>108</v>
      </c>
      <c r="K40">
        <v>7</v>
      </c>
      <c r="L40" t="s">
        <v>83</v>
      </c>
      <c r="M40">
        <v>4</v>
      </c>
      <c r="O40">
        <v>12</v>
      </c>
      <c r="P40" t="s">
        <v>84</v>
      </c>
      <c r="Q40" s="1">
        <v>6</v>
      </c>
      <c r="S40" t="s">
        <v>10</v>
      </c>
      <c r="T40">
        <v>7</v>
      </c>
    </row>
    <row r="41" spans="1:20" x14ac:dyDescent="0.25">
      <c r="A41">
        <v>38</v>
      </c>
      <c r="B41">
        <v>5171</v>
      </c>
      <c r="C41">
        <v>38</v>
      </c>
      <c r="D41" t="s">
        <v>85</v>
      </c>
      <c r="E41">
        <v>6.35</v>
      </c>
      <c r="F41" t="s">
        <v>86</v>
      </c>
      <c r="G41">
        <v>6</v>
      </c>
      <c r="H41" t="s">
        <v>89</v>
      </c>
      <c r="I41">
        <v>6.25</v>
      </c>
      <c r="K41">
        <v>7</v>
      </c>
      <c r="L41" t="s">
        <v>83</v>
      </c>
      <c r="M41" t="s">
        <v>20</v>
      </c>
      <c r="O41">
        <v>12</v>
      </c>
      <c r="P41" t="s">
        <v>84</v>
      </c>
      <c r="Q41" s="1">
        <v>6</v>
      </c>
      <c r="S41" t="s">
        <v>10</v>
      </c>
      <c r="T41">
        <v>6</v>
      </c>
    </row>
    <row r="42" spans="1:20" x14ac:dyDescent="0.25">
      <c r="A42">
        <v>39</v>
      </c>
      <c r="B42">
        <v>51721</v>
      </c>
      <c r="C42">
        <v>39</v>
      </c>
      <c r="D42" t="s">
        <v>88</v>
      </c>
      <c r="E42">
        <v>6.35</v>
      </c>
      <c r="G42">
        <v>6</v>
      </c>
      <c r="H42" t="s">
        <v>89</v>
      </c>
      <c r="I42">
        <v>6.25</v>
      </c>
      <c r="K42">
        <v>7</v>
      </c>
      <c r="L42" t="s">
        <v>83</v>
      </c>
      <c r="M42">
        <v>4</v>
      </c>
      <c r="O42">
        <v>12</v>
      </c>
      <c r="P42" t="s">
        <v>84</v>
      </c>
      <c r="Q42" s="1">
        <v>6</v>
      </c>
      <c r="S42" t="s">
        <v>10</v>
      </c>
      <c r="T42">
        <v>7</v>
      </c>
    </row>
    <row r="43" spans="1:20" s="5" customFormat="1" x14ac:dyDescent="0.25">
      <c r="A43" s="5">
        <v>40</v>
      </c>
      <c r="B43" s="5">
        <v>2211</v>
      </c>
      <c r="C43" s="5">
        <v>40</v>
      </c>
      <c r="D43" s="5" t="s">
        <v>90</v>
      </c>
      <c r="E43" s="5" t="s">
        <v>20</v>
      </c>
      <c r="G43" s="5">
        <v>5.5</v>
      </c>
      <c r="H43" s="5" t="s">
        <v>109</v>
      </c>
      <c r="I43" s="5" t="s">
        <v>20</v>
      </c>
      <c r="K43" s="5" t="s">
        <v>10</v>
      </c>
      <c r="L43" s="5" t="s">
        <v>94</v>
      </c>
      <c r="M43" s="5" t="s">
        <v>20</v>
      </c>
      <c r="N43" s="5" t="s">
        <v>110</v>
      </c>
      <c r="O43" s="5">
        <v>4</v>
      </c>
      <c r="P43" s="5" t="s">
        <v>111</v>
      </c>
      <c r="Q43" s="5" t="s">
        <v>20</v>
      </c>
      <c r="R43" s="5" t="s">
        <v>112</v>
      </c>
      <c r="S43" s="5" t="s">
        <v>10</v>
      </c>
      <c r="T43" s="5">
        <v>2</v>
      </c>
    </row>
    <row r="44" spans="1:20" x14ac:dyDescent="0.25">
      <c r="A44">
        <v>42</v>
      </c>
      <c r="B44">
        <v>22121</v>
      </c>
      <c r="C44">
        <v>42</v>
      </c>
      <c r="D44" t="s">
        <v>101</v>
      </c>
      <c r="E44" t="s">
        <v>20</v>
      </c>
      <c r="G44" t="s">
        <v>20</v>
      </c>
      <c r="I44" t="s">
        <v>20</v>
      </c>
      <c r="M44" t="s">
        <v>20</v>
      </c>
      <c r="N44" t="s">
        <v>110</v>
      </c>
      <c r="O44">
        <v>3</v>
      </c>
      <c r="P44" t="s">
        <v>115</v>
      </c>
      <c r="Q44" s="1" t="s">
        <v>20</v>
      </c>
      <c r="R44" t="s">
        <v>112</v>
      </c>
      <c r="S44" t="s">
        <v>10</v>
      </c>
      <c r="T44">
        <v>1</v>
      </c>
    </row>
    <row r="45" spans="1:20" x14ac:dyDescent="0.25">
      <c r="A45">
        <v>44</v>
      </c>
      <c r="B45">
        <v>22132</v>
      </c>
      <c r="C45">
        <v>44</v>
      </c>
      <c r="D45" t="s">
        <v>116</v>
      </c>
      <c r="E45" t="s">
        <v>20</v>
      </c>
      <c r="G45" t="s">
        <v>20</v>
      </c>
      <c r="I45" t="s">
        <v>20</v>
      </c>
      <c r="M45">
        <v>4</v>
      </c>
      <c r="N45" t="s">
        <v>10</v>
      </c>
      <c r="O45" t="s">
        <v>20</v>
      </c>
      <c r="P45" t="s">
        <v>114</v>
      </c>
      <c r="Q45" s="1" t="s">
        <v>20</v>
      </c>
      <c r="S45" t="s">
        <v>10</v>
      </c>
      <c r="T45">
        <v>1</v>
      </c>
    </row>
    <row r="46" spans="1:20" x14ac:dyDescent="0.25">
      <c r="A46">
        <v>46</v>
      </c>
      <c r="D46" s="2" t="s">
        <v>117</v>
      </c>
      <c r="E46" t="s">
        <v>18</v>
      </c>
      <c r="G46" t="s">
        <v>18</v>
      </c>
      <c r="I46" t="s">
        <v>18</v>
      </c>
      <c r="K46" t="s">
        <v>18</v>
      </c>
      <c r="M46" t="s">
        <v>18</v>
      </c>
      <c r="O46" t="s">
        <v>18</v>
      </c>
      <c r="Q46" s="1" t="s">
        <v>18</v>
      </c>
    </row>
    <row r="47" spans="1:20" x14ac:dyDescent="0.25">
      <c r="A47">
        <v>53</v>
      </c>
      <c r="B47">
        <v>541191</v>
      </c>
      <c r="C47">
        <v>51</v>
      </c>
      <c r="D47" t="s">
        <v>126</v>
      </c>
      <c r="E47" t="s">
        <v>20</v>
      </c>
      <c r="G47" t="s">
        <v>20</v>
      </c>
      <c r="I47" t="s">
        <v>20</v>
      </c>
      <c r="M47">
        <v>4</v>
      </c>
      <c r="O47" t="s">
        <v>20</v>
      </c>
      <c r="Q47" s="1" t="s">
        <v>20</v>
      </c>
      <c r="S47" t="s">
        <v>10</v>
      </c>
      <c r="T47">
        <v>1</v>
      </c>
    </row>
    <row r="48" spans="1:20" x14ac:dyDescent="0.25">
      <c r="A48">
        <v>54</v>
      </c>
      <c r="B48">
        <v>523999</v>
      </c>
      <c r="C48">
        <v>52</v>
      </c>
      <c r="D48" t="s">
        <v>127</v>
      </c>
      <c r="E48" t="s">
        <v>20</v>
      </c>
      <c r="F48" t="s">
        <v>128</v>
      </c>
      <c r="G48" t="s">
        <v>20</v>
      </c>
      <c r="I48" t="s">
        <v>20</v>
      </c>
      <c r="M48">
        <v>4</v>
      </c>
      <c r="N48" t="s">
        <v>10</v>
      </c>
      <c r="O48" t="s">
        <v>20</v>
      </c>
      <c r="Q48" s="1" t="s">
        <v>20</v>
      </c>
      <c r="S48" t="s">
        <v>10</v>
      </c>
      <c r="T48">
        <v>1</v>
      </c>
    </row>
    <row r="49" spans="1:20" x14ac:dyDescent="0.25">
      <c r="A49">
        <v>57</v>
      </c>
      <c r="D49" s="2" t="s">
        <v>129</v>
      </c>
      <c r="E49" t="s">
        <v>18</v>
      </c>
      <c r="G49" t="s">
        <v>18</v>
      </c>
      <c r="I49" t="s">
        <v>18</v>
      </c>
      <c r="K49" t="s">
        <v>18</v>
      </c>
      <c r="M49" t="s">
        <v>18</v>
      </c>
      <c r="O49" t="s">
        <v>18</v>
      </c>
      <c r="Q49" s="1" t="s">
        <v>18</v>
      </c>
    </row>
    <row r="50" spans="1:20" s="5" customFormat="1" x14ac:dyDescent="0.25">
      <c r="A50" s="5">
        <v>59</v>
      </c>
      <c r="B50" s="5">
        <v>56174</v>
      </c>
      <c r="C50" s="5">
        <v>54</v>
      </c>
      <c r="D50" s="5" t="s">
        <v>134</v>
      </c>
      <c r="E50" s="5">
        <v>6.35</v>
      </c>
      <c r="G50" s="5" t="s">
        <v>20</v>
      </c>
      <c r="I50" s="5" t="s">
        <v>20</v>
      </c>
      <c r="M50" s="5">
        <v>4</v>
      </c>
      <c r="O50" s="5" t="s">
        <v>20</v>
      </c>
      <c r="Q50" s="5" t="s">
        <v>20</v>
      </c>
      <c r="S50" s="5" t="s">
        <v>10</v>
      </c>
      <c r="T50" s="5">
        <v>2</v>
      </c>
    </row>
    <row r="51" spans="1:20" x14ac:dyDescent="0.25">
      <c r="A51">
        <v>60</v>
      </c>
      <c r="B51">
        <v>81299</v>
      </c>
      <c r="C51">
        <v>55</v>
      </c>
      <c r="D51" t="s">
        <v>135</v>
      </c>
      <c r="E51">
        <v>6.35</v>
      </c>
      <c r="G51" t="s">
        <v>20</v>
      </c>
      <c r="I51" t="s">
        <v>20</v>
      </c>
      <c r="M51" t="s">
        <v>20</v>
      </c>
      <c r="O51" t="s">
        <v>20</v>
      </c>
      <c r="Q51" s="1" t="s">
        <v>20</v>
      </c>
      <c r="S51" t="s">
        <v>10</v>
      </c>
      <c r="T51">
        <v>1</v>
      </c>
    </row>
    <row r="52" spans="1:20" x14ac:dyDescent="0.25">
      <c r="A52">
        <v>61</v>
      </c>
      <c r="B52">
        <v>523930</v>
      </c>
      <c r="C52">
        <v>56</v>
      </c>
      <c r="D52" t="s">
        <v>136</v>
      </c>
      <c r="E52">
        <v>6.35</v>
      </c>
      <c r="G52" t="s">
        <v>20</v>
      </c>
      <c r="I52" t="s">
        <v>20</v>
      </c>
      <c r="M52" t="s">
        <v>20</v>
      </c>
      <c r="O52" t="s">
        <v>20</v>
      </c>
      <c r="Q52" s="1" t="s">
        <v>20</v>
      </c>
      <c r="S52" t="s">
        <v>10</v>
      </c>
      <c r="T52">
        <v>1</v>
      </c>
    </row>
    <row r="53" spans="1:20" x14ac:dyDescent="0.25">
      <c r="A53">
        <v>65</v>
      </c>
      <c r="B53">
        <v>81149</v>
      </c>
      <c r="C53">
        <v>60</v>
      </c>
      <c r="D53" t="s">
        <v>142</v>
      </c>
      <c r="E53">
        <v>6.35</v>
      </c>
      <c r="F53" t="s">
        <v>143</v>
      </c>
      <c r="G53" t="s">
        <v>20</v>
      </c>
      <c r="I53" t="s">
        <v>20</v>
      </c>
      <c r="M53" t="s">
        <v>20</v>
      </c>
      <c r="O53" t="s">
        <v>20</v>
      </c>
      <c r="Q53" s="1" t="s">
        <v>20</v>
      </c>
      <c r="S53" t="s">
        <v>10</v>
      </c>
      <c r="T53">
        <v>1</v>
      </c>
    </row>
    <row r="54" spans="1:20" x14ac:dyDescent="0.25">
      <c r="A54">
        <v>67</v>
      </c>
      <c r="B54">
        <v>56191</v>
      </c>
      <c r="C54">
        <v>61</v>
      </c>
      <c r="D54" t="s">
        <v>144</v>
      </c>
      <c r="E54" t="s">
        <v>20</v>
      </c>
      <c r="G54" t="s">
        <v>20</v>
      </c>
      <c r="I54" t="s">
        <v>20</v>
      </c>
      <c r="M54" t="s">
        <v>20</v>
      </c>
      <c r="O54" t="s">
        <v>20</v>
      </c>
      <c r="Q54" s="1">
        <v>6</v>
      </c>
      <c r="S54" t="s">
        <v>10</v>
      </c>
      <c r="T54">
        <v>1</v>
      </c>
    </row>
    <row r="55" spans="1:20" s="5" customFormat="1" x14ac:dyDescent="0.25">
      <c r="A55" s="5">
        <v>68</v>
      </c>
      <c r="B55" s="5" t="s">
        <v>145</v>
      </c>
      <c r="C55" s="5">
        <v>62</v>
      </c>
      <c r="D55" s="5" t="s">
        <v>146</v>
      </c>
      <c r="E55" s="5">
        <v>6.35</v>
      </c>
      <c r="G55" s="5" t="s">
        <v>20</v>
      </c>
      <c r="I55" s="5" t="s">
        <v>20</v>
      </c>
      <c r="M55" s="5" t="s">
        <v>20</v>
      </c>
      <c r="N55" s="5" t="s">
        <v>147</v>
      </c>
      <c r="O55" s="5" t="s">
        <v>20</v>
      </c>
      <c r="Q55" s="5">
        <v>6</v>
      </c>
      <c r="R55" s="5" t="s">
        <v>148</v>
      </c>
      <c r="S55" s="5" t="s">
        <v>10</v>
      </c>
      <c r="T55" s="5">
        <v>2</v>
      </c>
    </row>
    <row r="56" spans="1:20" x14ac:dyDescent="0.25">
      <c r="A56">
        <v>71</v>
      </c>
      <c r="B56">
        <v>812199</v>
      </c>
      <c r="C56">
        <v>65</v>
      </c>
      <c r="D56" t="s">
        <v>151</v>
      </c>
      <c r="E56">
        <v>6.35</v>
      </c>
      <c r="F56" t="s">
        <v>152</v>
      </c>
      <c r="G56" t="s">
        <v>20</v>
      </c>
      <c r="I56" t="s">
        <v>20</v>
      </c>
      <c r="M56" t="s">
        <v>20</v>
      </c>
      <c r="N56" t="s">
        <v>133</v>
      </c>
      <c r="O56" t="s">
        <v>20</v>
      </c>
      <c r="Q56" s="1" t="s">
        <v>20</v>
      </c>
      <c r="S56" t="s">
        <v>10</v>
      </c>
      <c r="T56">
        <v>1</v>
      </c>
    </row>
    <row r="57" spans="1:20" s="1" customFormat="1" x14ac:dyDescent="0.25">
      <c r="A57" s="1">
        <v>72</v>
      </c>
      <c r="B57" s="1">
        <v>0</v>
      </c>
      <c r="C57" s="1">
        <v>66</v>
      </c>
      <c r="D57" s="1" t="s">
        <v>153</v>
      </c>
      <c r="E57" s="1">
        <v>6.35</v>
      </c>
      <c r="F57" s="1" t="s">
        <v>154</v>
      </c>
      <c r="G57" s="1">
        <v>6</v>
      </c>
      <c r="H57" s="1" t="s">
        <v>155</v>
      </c>
      <c r="I57" s="1">
        <v>6.25</v>
      </c>
      <c r="J57" s="1" t="s">
        <v>156</v>
      </c>
      <c r="K57" s="1">
        <v>7</v>
      </c>
      <c r="L57" s="1" t="s">
        <v>83</v>
      </c>
      <c r="M57" s="1">
        <v>4</v>
      </c>
      <c r="N57" s="1" t="s">
        <v>157</v>
      </c>
      <c r="O57" s="1">
        <v>12</v>
      </c>
      <c r="P57" s="1" t="s">
        <v>84</v>
      </c>
      <c r="Q57" s="1" t="s">
        <v>20</v>
      </c>
      <c r="S57" s="1" t="s">
        <v>10</v>
      </c>
      <c r="T57" s="1">
        <v>6</v>
      </c>
    </row>
    <row r="58" spans="1:20" s="5" customFormat="1" x14ac:dyDescent="0.25">
      <c r="A58" s="5">
        <v>75</v>
      </c>
      <c r="B58" s="5">
        <v>56179</v>
      </c>
      <c r="C58" s="5">
        <v>69</v>
      </c>
      <c r="D58" s="5" t="s">
        <v>162</v>
      </c>
      <c r="E58" s="5">
        <v>6.35</v>
      </c>
      <c r="G58" s="5" t="s">
        <v>20</v>
      </c>
      <c r="I58" s="5" t="s">
        <v>20</v>
      </c>
      <c r="M58" s="5">
        <v>4</v>
      </c>
      <c r="O58" s="5" t="s">
        <v>20</v>
      </c>
      <c r="Q58" s="5" t="s">
        <v>20</v>
      </c>
      <c r="S58" s="5" t="s">
        <v>10</v>
      </c>
      <c r="T58" s="5">
        <v>2</v>
      </c>
    </row>
    <row r="59" spans="1:20" s="5" customFormat="1" x14ac:dyDescent="0.25">
      <c r="A59" s="5">
        <v>77</v>
      </c>
      <c r="B59" s="5">
        <v>53222</v>
      </c>
      <c r="C59" s="5">
        <v>71</v>
      </c>
      <c r="D59" s="5" t="s">
        <v>164</v>
      </c>
      <c r="E59" s="5">
        <v>6.35</v>
      </c>
      <c r="G59" s="5" t="s">
        <v>20</v>
      </c>
      <c r="I59" s="5" t="s">
        <v>20</v>
      </c>
      <c r="J59" s="5" t="s">
        <v>165</v>
      </c>
      <c r="K59" s="5" t="s">
        <v>10</v>
      </c>
      <c r="M59" s="5">
        <v>4</v>
      </c>
      <c r="O59" s="5" t="s">
        <v>20</v>
      </c>
      <c r="Q59" s="5" t="s">
        <v>20</v>
      </c>
      <c r="S59" s="5" t="s">
        <v>10</v>
      </c>
      <c r="T59" s="5">
        <v>2</v>
      </c>
    </row>
    <row r="60" spans="1:20" x14ac:dyDescent="0.25">
      <c r="A60">
        <v>78</v>
      </c>
      <c r="B60">
        <v>56199</v>
      </c>
      <c r="C60">
        <v>72</v>
      </c>
      <c r="D60" t="s">
        <v>166</v>
      </c>
      <c r="E60" t="s">
        <v>20</v>
      </c>
      <c r="G60" t="s">
        <v>20</v>
      </c>
      <c r="I60" t="s">
        <v>20</v>
      </c>
      <c r="M60">
        <v>4</v>
      </c>
      <c r="O60" t="s">
        <v>20</v>
      </c>
      <c r="Q60" s="1" t="s">
        <v>20</v>
      </c>
      <c r="S60" t="s">
        <v>10</v>
      </c>
      <c r="T60">
        <v>1</v>
      </c>
    </row>
    <row r="61" spans="1:20" x14ac:dyDescent="0.25">
      <c r="A61">
        <v>80</v>
      </c>
      <c r="D61" s="2" t="s">
        <v>167</v>
      </c>
      <c r="E61" t="s">
        <v>18</v>
      </c>
      <c r="G61" t="s">
        <v>18</v>
      </c>
      <c r="I61" t="s">
        <v>18</v>
      </c>
      <c r="K61" t="s">
        <v>18</v>
      </c>
      <c r="M61" t="s">
        <v>18</v>
      </c>
      <c r="O61" t="s">
        <v>18</v>
      </c>
      <c r="Q61" s="1" t="s">
        <v>18</v>
      </c>
    </row>
    <row r="62" spans="1:20" x14ac:dyDescent="0.25">
      <c r="A62">
        <v>81</v>
      </c>
      <c r="D62" t="s">
        <v>168</v>
      </c>
    </row>
    <row r="63" spans="1:20" s="5" customFormat="1" x14ac:dyDescent="0.25">
      <c r="A63" s="5">
        <v>87</v>
      </c>
      <c r="B63" s="5">
        <v>54181</v>
      </c>
      <c r="C63" s="5">
        <v>78</v>
      </c>
      <c r="D63" s="5" t="s">
        <v>176</v>
      </c>
      <c r="E63" s="5">
        <v>6.35</v>
      </c>
      <c r="F63" s="5" t="s">
        <v>177</v>
      </c>
      <c r="G63" s="5">
        <v>5.5</v>
      </c>
      <c r="H63" s="5" t="s">
        <v>178</v>
      </c>
      <c r="I63" s="5" t="s">
        <v>20</v>
      </c>
      <c r="M63" s="5" t="s">
        <v>20</v>
      </c>
      <c r="O63" s="5" t="s">
        <v>20</v>
      </c>
      <c r="Q63" s="5" t="s">
        <v>20</v>
      </c>
      <c r="S63" s="5" t="s">
        <v>10</v>
      </c>
      <c r="T63" s="5">
        <v>2</v>
      </c>
    </row>
    <row r="64" spans="1:20" s="5" customFormat="1" x14ac:dyDescent="0.25">
      <c r="A64" s="5">
        <v>88</v>
      </c>
      <c r="B64" s="5">
        <v>561613</v>
      </c>
      <c r="C64" s="5">
        <v>79</v>
      </c>
      <c r="D64" s="5" t="s">
        <v>179</v>
      </c>
      <c r="E64" s="5">
        <v>6.35</v>
      </c>
      <c r="G64" s="5" t="s">
        <v>20</v>
      </c>
      <c r="I64" s="5" t="s">
        <v>20</v>
      </c>
      <c r="M64" s="5">
        <v>4</v>
      </c>
      <c r="O64" s="5" t="s">
        <v>20</v>
      </c>
      <c r="Q64" s="5" t="s">
        <v>20</v>
      </c>
      <c r="S64" s="5" t="s">
        <v>10</v>
      </c>
      <c r="T64" s="5">
        <v>2</v>
      </c>
    </row>
    <row r="65" spans="1:20" x14ac:dyDescent="0.25">
      <c r="A65">
        <v>91</v>
      </c>
      <c r="B65">
        <v>54143</v>
      </c>
      <c r="C65">
        <v>82</v>
      </c>
      <c r="D65" t="s">
        <v>182</v>
      </c>
      <c r="E65">
        <v>6.35</v>
      </c>
      <c r="F65" t="s">
        <v>183</v>
      </c>
      <c r="G65">
        <v>5.5</v>
      </c>
      <c r="I65" t="s">
        <v>20</v>
      </c>
      <c r="M65" t="s">
        <v>20</v>
      </c>
      <c r="O65">
        <v>7</v>
      </c>
      <c r="Q65" s="1">
        <v>6</v>
      </c>
      <c r="S65" t="s">
        <v>10</v>
      </c>
      <c r="T65">
        <v>4</v>
      </c>
    </row>
    <row r="66" spans="1:20" x14ac:dyDescent="0.25">
      <c r="A66">
        <v>93</v>
      </c>
      <c r="B66">
        <v>56145</v>
      </c>
      <c r="C66">
        <v>84</v>
      </c>
      <c r="D66" t="s">
        <v>187</v>
      </c>
      <c r="E66">
        <v>6.35</v>
      </c>
      <c r="G66" t="s">
        <v>20</v>
      </c>
      <c r="I66" t="s">
        <v>20</v>
      </c>
      <c r="M66" t="s">
        <v>20</v>
      </c>
      <c r="N66" t="s">
        <v>188</v>
      </c>
      <c r="O66" t="s">
        <v>20</v>
      </c>
      <c r="Q66" s="1" t="s">
        <v>20</v>
      </c>
      <c r="S66" t="s">
        <v>10</v>
      </c>
      <c r="T66">
        <v>1</v>
      </c>
    </row>
    <row r="67" spans="1:20" x14ac:dyDescent="0.25">
      <c r="A67">
        <v>94</v>
      </c>
      <c r="B67">
        <v>56131</v>
      </c>
      <c r="C67">
        <v>85</v>
      </c>
      <c r="D67" t="s">
        <v>189</v>
      </c>
      <c r="E67">
        <v>6.35</v>
      </c>
      <c r="G67" t="s">
        <v>20</v>
      </c>
      <c r="I67" t="s">
        <v>20</v>
      </c>
      <c r="M67" t="s">
        <v>20</v>
      </c>
      <c r="N67" t="s">
        <v>10</v>
      </c>
      <c r="O67" t="s">
        <v>20</v>
      </c>
      <c r="Q67" s="1" t="s">
        <v>20</v>
      </c>
      <c r="S67" t="s">
        <v>10</v>
      </c>
      <c r="T67">
        <v>1</v>
      </c>
    </row>
    <row r="68" spans="1:20" x14ac:dyDescent="0.25">
      <c r="A68">
        <v>95</v>
      </c>
      <c r="B68">
        <v>54141</v>
      </c>
      <c r="C68">
        <v>86</v>
      </c>
      <c r="D68" t="s">
        <v>190</v>
      </c>
      <c r="E68" t="s">
        <v>20</v>
      </c>
      <c r="G68" t="s">
        <v>20</v>
      </c>
      <c r="I68" t="s">
        <v>20</v>
      </c>
      <c r="M68">
        <v>4</v>
      </c>
      <c r="O68" t="s">
        <v>20</v>
      </c>
      <c r="Q68" s="1" t="s">
        <v>20</v>
      </c>
      <c r="S68" t="s">
        <v>10</v>
      </c>
      <c r="T68">
        <v>1</v>
      </c>
    </row>
    <row r="69" spans="1:20" x14ac:dyDescent="0.25">
      <c r="A69">
        <v>96</v>
      </c>
      <c r="B69">
        <v>56172</v>
      </c>
      <c r="C69">
        <v>87</v>
      </c>
      <c r="D69" t="s">
        <v>191</v>
      </c>
      <c r="E69">
        <v>6.35</v>
      </c>
      <c r="G69" t="s">
        <v>20</v>
      </c>
      <c r="I69" t="s">
        <v>20</v>
      </c>
      <c r="M69">
        <v>4</v>
      </c>
      <c r="O69" t="s">
        <v>20</v>
      </c>
      <c r="Q69" s="1" t="s">
        <v>20</v>
      </c>
      <c r="S69" t="s">
        <v>10</v>
      </c>
      <c r="T69">
        <v>2</v>
      </c>
    </row>
    <row r="70" spans="1:20" x14ac:dyDescent="0.25">
      <c r="A70">
        <v>97</v>
      </c>
      <c r="B70">
        <v>541820</v>
      </c>
      <c r="C70">
        <v>88</v>
      </c>
      <c r="D70" t="s">
        <v>192</v>
      </c>
      <c r="E70">
        <v>6.35</v>
      </c>
      <c r="F70" t="s">
        <v>193</v>
      </c>
      <c r="G70" t="s">
        <v>20</v>
      </c>
      <c r="I70" t="s">
        <v>20</v>
      </c>
      <c r="M70" t="s">
        <v>20</v>
      </c>
      <c r="O70" t="s">
        <v>20</v>
      </c>
      <c r="Q70" s="1" t="s">
        <v>20</v>
      </c>
      <c r="S70" t="s">
        <v>10</v>
      </c>
      <c r="T70">
        <v>1</v>
      </c>
    </row>
    <row r="71" spans="1:20" x14ac:dyDescent="0.25">
      <c r="A71">
        <v>99</v>
      </c>
      <c r="B71">
        <v>488991</v>
      </c>
      <c r="C71">
        <v>90</v>
      </c>
      <c r="D71" t="s">
        <v>77</v>
      </c>
      <c r="E71">
        <v>6.35</v>
      </c>
      <c r="G71" t="s">
        <v>20</v>
      </c>
      <c r="I71" t="s">
        <v>20</v>
      </c>
      <c r="J71" t="s">
        <v>196</v>
      </c>
      <c r="M71" t="s">
        <v>20</v>
      </c>
      <c r="N71" t="s">
        <v>10</v>
      </c>
      <c r="O71" t="s">
        <v>20</v>
      </c>
      <c r="Q71" s="1" t="s">
        <v>20</v>
      </c>
      <c r="S71" t="s">
        <v>10</v>
      </c>
      <c r="T71">
        <v>1</v>
      </c>
    </row>
    <row r="72" spans="1:20" s="5" customFormat="1" x14ac:dyDescent="0.25">
      <c r="A72" s="5">
        <v>100</v>
      </c>
      <c r="B72" s="5">
        <v>56171</v>
      </c>
      <c r="C72" s="5">
        <v>91</v>
      </c>
      <c r="D72" s="5" t="s">
        <v>197</v>
      </c>
      <c r="E72" s="5">
        <v>6.35</v>
      </c>
      <c r="G72" s="5" t="s">
        <v>20</v>
      </c>
      <c r="I72" s="5" t="s">
        <v>20</v>
      </c>
      <c r="M72" s="5">
        <v>4</v>
      </c>
      <c r="O72" s="5" t="s">
        <v>20</v>
      </c>
      <c r="Q72" s="5" t="s">
        <v>20</v>
      </c>
      <c r="S72" s="5" t="s">
        <v>10</v>
      </c>
      <c r="T72" s="5">
        <v>2</v>
      </c>
    </row>
    <row r="73" spans="1:20" x14ac:dyDescent="0.25">
      <c r="A73">
        <v>101</v>
      </c>
      <c r="B73">
        <v>561439</v>
      </c>
      <c r="C73">
        <v>92</v>
      </c>
      <c r="D73" t="s">
        <v>198</v>
      </c>
      <c r="E73">
        <v>6.35</v>
      </c>
      <c r="G73">
        <v>6</v>
      </c>
      <c r="H73" t="s">
        <v>199</v>
      </c>
      <c r="I73">
        <v>6.25</v>
      </c>
      <c r="K73" t="s">
        <v>10</v>
      </c>
      <c r="M73">
        <v>4</v>
      </c>
      <c r="N73" t="s">
        <v>10</v>
      </c>
      <c r="O73">
        <v>7</v>
      </c>
      <c r="Q73" s="1">
        <v>6</v>
      </c>
      <c r="S73" t="s">
        <v>10</v>
      </c>
      <c r="T73">
        <v>6</v>
      </c>
    </row>
    <row r="74" spans="1:20" x14ac:dyDescent="0.25">
      <c r="A74">
        <v>102</v>
      </c>
      <c r="B74">
        <v>81292</v>
      </c>
      <c r="C74">
        <v>93</v>
      </c>
      <c r="D74" t="s">
        <v>200</v>
      </c>
      <c r="E74">
        <v>6.35</v>
      </c>
      <c r="G74">
        <v>6</v>
      </c>
      <c r="H74" t="s">
        <v>199</v>
      </c>
      <c r="I74">
        <v>6.25</v>
      </c>
      <c r="K74" t="s">
        <v>10</v>
      </c>
      <c r="M74">
        <v>4</v>
      </c>
      <c r="O74">
        <v>7</v>
      </c>
      <c r="P74" t="s">
        <v>201</v>
      </c>
      <c r="Q74" s="1">
        <v>6</v>
      </c>
      <c r="S74" t="s">
        <v>10</v>
      </c>
      <c r="T74">
        <v>6</v>
      </c>
    </row>
    <row r="75" spans="1:20" x14ac:dyDescent="0.25">
      <c r="A75">
        <v>103</v>
      </c>
      <c r="B75">
        <v>32311</v>
      </c>
      <c r="C75">
        <v>94</v>
      </c>
      <c r="D75" t="s">
        <v>202</v>
      </c>
      <c r="E75">
        <v>6.35</v>
      </c>
      <c r="G75">
        <v>6</v>
      </c>
      <c r="H75" t="s">
        <v>203</v>
      </c>
      <c r="I75">
        <v>6.25</v>
      </c>
      <c r="J75" t="s">
        <v>204</v>
      </c>
      <c r="K75" t="s">
        <v>10</v>
      </c>
      <c r="M75">
        <v>4</v>
      </c>
      <c r="O75">
        <v>7</v>
      </c>
      <c r="Q75" s="1">
        <v>6</v>
      </c>
      <c r="R75" t="s">
        <v>205</v>
      </c>
      <c r="S75" t="s">
        <v>10</v>
      </c>
      <c r="T75">
        <v>6</v>
      </c>
    </row>
    <row r="76" spans="1:20" s="5" customFormat="1" x14ac:dyDescent="0.25">
      <c r="A76" s="5">
        <v>104</v>
      </c>
      <c r="B76" s="5">
        <v>561611</v>
      </c>
      <c r="C76" s="5">
        <v>95</v>
      </c>
      <c r="D76" s="5" t="s">
        <v>206</v>
      </c>
      <c r="E76" s="5">
        <v>6.35</v>
      </c>
      <c r="G76" s="5" t="s">
        <v>20</v>
      </c>
      <c r="I76" s="5" t="s">
        <v>20</v>
      </c>
      <c r="M76" s="5">
        <v>4</v>
      </c>
      <c r="O76" s="5" t="s">
        <v>20</v>
      </c>
      <c r="Q76" s="5" t="s">
        <v>20</v>
      </c>
      <c r="S76" s="5" t="s">
        <v>10</v>
      </c>
      <c r="T76" s="5">
        <v>2</v>
      </c>
    </row>
    <row r="77" spans="1:20" x14ac:dyDescent="0.25">
      <c r="A77">
        <v>107</v>
      </c>
      <c r="B77">
        <v>541820</v>
      </c>
      <c r="C77">
        <v>97</v>
      </c>
      <c r="D77" t="s">
        <v>208</v>
      </c>
      <c r="E77">
        <v>6.35</v>
      </c>
      <c r="G77" t="s">
        <v>20</v>
      </c>
      <c r="I77" t="s">
        <v>20</v>
      </c>
      <c r="M77" t="s">
        <v>20</v>
      </c>
      <c r="O77" t="s">
        <v>20</v>
      </c>
      <c r="Q77" s="1" t="s">
        <v>20</v>
      </c>
      <c r="T77">
        <v>1</v>
      </c>
    </row>
    <row r="78" spans="1:20" x14ac:dyDescent="0.25">
      <c r="A78">
        <v>108</v>
      </c>
      <c r="B78" t="s">
        <v>209</v>
      </c>
      <c r="C78">
        <v>98</v>
      </c>
      <c r="D78" t="s">
        <v>210</v>
      </c>
      <c r="E78">
        <v>6.35</v>
      </c>
      <c r="G78" t="s">
        <v>20</v>
      </c>
      <c r="I78" t="s">
        <v>20</v>
      </c>
      <c r="K78" t="s">
        <v>10</v>
      </c>
      <c r="M78" t="s">
        <v>20</v>
      </c>
      <c r="O78" t="s">
        <v>20</v>
      </c>
      <c r="Q78" s="1" t="s">
        <v>20</v>
      </c>
      <c r="T78">
        <v>1</v>
      </c>
    </row>
    <row r="79" spans="1:20" s="5" customFormat="1" x14ac:dyDescent="0.25">
      <c r="A79" s="5">
        <v>109</v>
      </c>
      <c r="B79" s="5">
        <v>561612</v>
      </c>
      <c r="C79" s="5">
        <v>99</v>
      </c>
      <c r="D79" s="5" t="s">
        <v>211</v>
      </c>
      <c r="E79" s="5">
        <v>6.35</v>
      </c>
      <c r="G79" s="5" t="s">
        <v>20</v>
      </c>
      <c r="I79" s="5" t="s">
        <v>20</v>
      </c>
      <c r="M79" s="5">
        <v>4</v>
      </c>
      <c r="O79" s="5" t="s">
        <v>20</v>
      </c>
      <c r="Q79" s="5" t="s">
        <v>20</v>
      </c>
      <c r="T79" s="5">
        <v>2</v>
      </c>
    </row>
    <row r="80" spans="1:20" x14ac:dyDescent="0.25">
      <c r="A80">
        <v>110</v>
      </c>
      <c r="B80">
        <v>54189</v>
      </c>
      <c r="C80">
        <v>100</v>
      </c>
      <c r="D80" t="s">
        <v>212</v>
      </c>
      <c r="E80">
        <v>6.35</v>
      </c>
      <c r="F80" t="s">
        <v>213</v>
      </c>
      <c r="G80">
        <v>5.5</v>
      </c>
      <c r="H80" t="s">
        <v>214</v>
      </c>
      <c r="I80">
        <v>6.25</v>
      </c>
      <c r="J80" t="s">
        <v>215</v>
      </c>
      <c r="M80">
        <v>4</v>
      </c>
      <c r="O80">
        <v>7</v>
      </c>
      <c r="P80" t="s">
        <v>216</v>
      </c>
      <c r="Q80" s="1">
        <v>6</v>
      </c>
      <c r="R80" t="s">
        <v>217</v>
      </c>
      <c r="S80" t="s">
        <v>10</v>
      </c>
      <c r="T80">
        <v>6</v>
      </c>
    </row>
    <row r="81" spans="1:20" s="5" customFormat="1" x14ac:dyDescent="0.25">
      <c r="A81" s="5">
        <v>112</v>
      </c>
      <c r="B81" s="5">
        <v>561421</v>
      </c>
      <c r="C81" s="5">
        <v>102</v>
      </c>
      <c r="D81" s="5" t="s">
        <v>219</v>
      </c>
      <c r="E81" s="5">
        <v>6.35</v>
      </c>
      <c r="G81" s="5" t="s">
        <v>20</v>
      </c>
      <c r="I81" s="5" t="s">
        <v>20</v>
      </c>
      <c r="M81" s="5">
        <v>4</v>
      </c>
      <c r="O81" s="5">
        <v>7</v>
      </c>
      <c r="Q81" s="5" t="s">
        <v>20</v>
      </c>
      <c r="T81" s="5">
        <v>3</v>
      </c>
    </row>
    <row r="82" spans="1:20" x14ac:dyDescent="0.25">
      <c r="A82">
        <v>113</v>
      </c>
      <c r="B82">
        <v>56132</v>
      </c>
      <c r="C82">
        <v>103</v>
      </c>
      <c r="D82" t="s">
        <v>220</v>
      </c>
      <c r="E82">
        <v>6.35</v>
      </c>
      <c r="G82" t="s">
        <v>20</v>
      </c>
      <c r="I82" t="s">
        <v>20</v>
      </c>
      <c r="M82" t="s">
        <v>20</v>
      </c>
      <c r="N82" t="s">
        <v>10</v>
      </c>
      <c r="O82" t="s">
        <v>20</v>
      </c>
      <c r="Q82" s="1" t="s">
        <v>20</v>
      </c>
      <c r="T82">
        <v>1</v>
      </c>
    </row>
    <row r="83" spans="1:20" s="5" customFormat="1" x14ac:dyDescent="0.25">
      <c r="A83" s="5">
        <v>115</v>
      </c>
      <c r="B83" s="5" t="s">
        <v>222</v>
      </c>
      <c r="C83" s="5">
        <v>105</v>
      </c>
      <c r="D83" s="5" t="s">
        <v>223</v>
      </c>
      <c r="E83" s="5">
        <v>6.35</v>
      </c>
      <c r="G83" s="5" t="s">
        <v>20</v>
      </c>
      <c r="I83" s="5" t="s">
        <v>20</v>
      </c>
      <c r="M83" s="5">
        <v>4</v>
      </c>
      <c r="O83" s="5" t="s">
        <v>20</v>
      </c>
      <c r="Q83" s="5" t="s">
        <v>20</v>
      </c>
      <c r="S83" s="5" t="s">
        <v>10</v>
      </c>
      <c r="T83" s="5">
        <v>2</v>
      </c>
    </row>
    <row r="84" spans="1:20" s="5" customFormat="1" x14ac:dyDescent="0.25">
      <c r="A84" s="5">
        <v>116</v>
      </c>
      <c r="B84" s="5">
        <v>56172</v>
      </c>
      <c r="C84" s="5">
        <v>106</v>
      </c>
      <c r="D84" s="5" t="s">
        <v>224</v>
      </c>
      <c r="E84" s="5">
        <v>6.35</v>
      </c>
      <c r="G84" s="5" t="s">
        <v>20</v>
      </c>
      <c r="I84" s="5" t="s">
        <v>20</v>
      </c>
      <c r="M84" s="5">
        <v>4</v>
      </c>
      <c r="O84" s="5" t="s">
        <v>20</v>
      </c>
      <c r="Q84" s="5" t="s">
        <v>20</v>
      </c>
      <c r="S84" s="5" t="s">
        <v>10</v>
      </c>
      <c r="T84" s="5">
        <v>2</v>
      </c>
    </row>
    <row r="85" spans="1:20" x14ac:dyDescent="0.25">
      <c r="A85">
        <v>118</v>
      </c>
      <c r="D85" s="2" t="s">
        <v>225</v>
      </c>
      <c r="E85" t="s">
        <v>18</v>
      </c>
      <c r="G85" t="s">
        <v>18</v>
      </c>
      <c r="I85" t="s">
        <v>18</v>
      </c>
      <c r="K85" t="s">
        <v>18</v>
      </c>
      <c r="M85" t="s">
        <v>18</v>
      </c>
      <c r="O85" t="s">
        <v>18</v>
      </c>
      <c r="Q85" s="1" t="s">
        <v>18</v>
      </c>
    </row>
    <row r="86" spans="1:20" x14ac:dyDescent="0.25">
      <c r="A86">
        <v>119</v>
      </c>
      <c r="B86">
        <v>5112</v>
      </c>
      <c r="C86">
        <v>107</v>
      </c>
      <c r="D86" t="s">
        <v>226</v>
      </c>
      <c r="E86">
        <v>6.35</v>
      </c>
      <c r="G86">
        <v>5.5</v>
      </c>
      <c r="I86">
        <v>6.25</v>
      </c>
      <c r="K86" t="s">
        <v>10</v>
      </c>
      <c r="M86">
        <v>4</v>
      </c>
      <c r="O86">
        <v>7</v>
      </c>
      <c r="Q86" s="1">
        <v>6</v>
      </c>
      <c r="R86" t="s">
        <v>10</v>
      </c>
      <c r="S86" t="s">
        <v>10</v>
      </c>
      <c r="T86">
        <v>6</v>
      </c>
    </row>
    <row r="87" spans="1:20" x14ac:dyDescent="0.25">
      <c r="A87">
        <v>120</v>
      </c>
      <c r="B87" t="s">
        <v>227</v>
      </c>
      <c r="C87">
        <v>108</v>
      </c>
      <c r="D87" t="s">
        <v>228</v>
      </c>
      <c r="E87">
        <v>6.35</v>
      </c>
      <c r="G87" t="s">
        <v>20</v>
      </c>
      <c r="H87" t="s">
        <v>229</v>
      </c>
      <c r="I87" t="s">
        <v>20</v>
      </c>
      <c r="J87" t="s">
        <v>230</v>
      </c>
      <c r="K87" t="s">
        <v>10</v>
      </c>
      <c r="M87" t="s">
        <v>20</v>
      </c>
      <c r="O87">
        <v>7</v>
      </c>
      <c r="Q87" s="1">
        <v>6</v>
      </c>
      <c r="R87" t="s">
        <v>10</v>
      </c>
      <c r="S87" t="s">
        <v>10</v>
      </c>
      <c r="T87">
        <v>3</v>
      </c>
    </row>
    <row r="88" spans="1:20" x14ac:dyDescent="0.25">
      <c r="A88">
        <v>121</v>
      </c>
      <c r="B88">
        <v>0</v>
      </c>
      <c r="C88">
        <v>109</v>
      </c>
      <c r="D88" t="s">
        <v>231</v>
      </c>
      <c r="E88">
        <v>1</v>
      </c>
      <c r="F88" t="s">
        <v>232</v>
      </c>
      <c r="G88" t="s">
        <v>20</v>
      </c>
      <c r="I88" t="s">
        <v>20</v>
      </c>
      <c r="M88" t="s">
        <v>20</v>
      </c>
      <c r="O88" t="s">
        <v>20</v>
      </c>
      <c r="Q88" s="1" t="s">
        <v>20</v>
      </c>
      <c r="S88" t="s">
        <v>10</v>
      </c>
      <c r="T88">
        <v>1</v>
      </c>
    </row>
    <row r="89" spans="1:20" x14ac:dyDescent="0.25">
      <c r="A89">
        <v>122</v>
      </c>
      <c r="B89">
        <v>541511</v>
      </c>
      <c r="C89">
        <v>110</v>
      </c>
      <c r="D89" t="s">
        <v>233</v>
      </c>
      <c r="E89">
        <v>1</v>
      </c>
      <c r="G89" t="s">
        <v>20</v>
      </c>
      <c r="I89" t="s">
        <v>20</v>
      </c>
      <c r="M89" t="s">
        <v>20</v>
      </c>
      <c r="O89" t="s">
        <v>20</v>
      </c>
      <c r="Q89" s="1" t="s">
        <v>20</v>
      </c>
      <c r="S89" t="s">
        <v>10</v>
      </c>
      <c r="T89">
        <v>1</v>
      </c>
    </row>
    <row r="90" spans="1:20" s="5" customFormat="1" x14ac:dyDescent="0.25">
      <c r="A90" s="5">
        <v>125</v>
      </c>
      <c r="B90" s="5">
        <v>519190</v>
      </c>
      <c r="C90" s="5">
        <v>113</v>
      </c>
      <c r="D90" s="5" t="s">
        <v>238</v>
      </c>
      <c r="E90" s="5">
        <v>1</v>
      </c>
      <c r="G90" s="5" t="s">
        <v>20</v>
      </c>
      <c r="I90" s="5" t="s">
        <v>20</v>
      </c>
      <c r="M90" s="5">
        <v>4</v>
      </c>
      <c r="N90" s="5" t="s">
        <v>10</v>
      </c>
      <c r="O90" s="5" t="s">
        <v>20</v>
      </c>
      <c r="Q90" s="5" t="s">
        <v>20</v>
      </c>
      <c r="S90" s="5" t="s">
        <v>10</v>
      </c>
      <c r="T90" s="5">
        <v>2</v>
      </c>
    </row>
    <row r="91" spans="1:20" x14ac:dyDescent="0.25">
      <c r="A91">
        <v>126</v>
      </c>
      <c r="B91">
        <v>518210</v>
      </c>
      <c r="C91">
        <v>114</v>
      </c>
      <c r="D91" t="s">
        <v>239</v>
      </c>
      <c r="E91">
        <v>1</v>
      </c>
      <c r="G91" t="s">
        <v>20</v>
      </c>
      <c r="I91" t="s">
        <v>20</v>
      </c>
      <c r="M91" t="s">
        <v>20</v>
      </c>
      <c r="O91" t="s">
        <v>20</v>
      </c>
      <c r="Q91" s="1" t="s">
        <v>20</v>
      </c>
      <c r="S91" t="s">
        <v>10</v>
      </c>
      <c r="T91">
        <v>1</v>
      </c>
    </row>
    <row r="92" spans="1:20" s="5" customFormat="1" x14ac:dyDescent="0.25">
      <c r="A92" s="5">
        <v>127</v>
      </c>
      <c r="B92" s="5">
        <v>518210</v>
      </c>
      <c r="C92" s="5">
        <v>115</v>
      </c>
      <c r="D92" s="5" t="s">
        <v>240</v>
      </c>
      <c r="E92" s="5">
        <v>1</v>
      </c>
      <c r="G92" s="5" t="s">
        <v>20</v>
      </c>
      <c r="I92" s="5" t="s">
        <v>20</v>
      </c>
      <c r="J92" s="5" t="s">
        <v>241</v>
      </c>
      <c r="M92" s="5" t="s">
        <v>20</v>
      </c>
      <c r="O92" s="5">
        <v>7</v>
      </c>
      <c r="P92" s="5" t="s">
        <v>242</v>
      </c>
      <c r="Q92" s="5" t="s">
        <v>20</v>
      </c>
      <c r="S92" s="5" t="s">
        <v>10</v>
      </c>
      <c r="T92" s="5">
        <v>2</v>
      </c>
    </row>
    <row r="93" spans="1:20" x14ac:dyDescent="0.25">
      <c r="A93">
        <v>129</v>
      </c>
      <c r="D93" s="2" t="s">
        <v>243</v>
      </c>
      <c r="E93" t="s">
        <v>18</v>
      </c>
      <c r="G93" t="s">
        <v>18</v>
      </c>
      <c r="I93" t="s">
        <v>18</v>
      </c>
      <c r="K93" t="s">
        <v>18</v>
      </c>
      <c r="M93" t="s">
        <v>18</v>
      </c>
      <c r="O93" t="s">
        <v>18</v>
      </c>
      <c r="Q93" s="1" t="s">
        <v>18</v>
      </c>
    </row>
    <row r="94" spans="1:20" x14ac:dyDescent="0.25">
      <c r="A94">
        <v>130</v>
      </c>
      <c r="B94">
        <v>518210</v>
      </c>
      <c r="C94">
        <v>116</v>
      </c>
      <c r="D94" t="s">
        <v>244</v>
      </c>
      <c r="E94">
        <v>1</v>
      </c>
      <c r="F94" t="s">
        <v>245</v>
      </c>
      <c r="G94" t="s">
        <v>20</v>
      </c>
      <c r="I94" t="s">
        <v>20</v>
      </c>
      <c r="M94" t="s">
        <v>20</v>
      </c>
      <c r="O94" t="s">
        <v>20</v>
      </c>
      <c r="Q94" s="1" t="s">
        <v>20</v>
      </c>
      <c r="T94">
        <v>1</v>
      </c>
    </row>
    <row r="95" spans="1:20" x14ac:dyDescent="0.25">
      <c r="A95">
        <v>131</v>
      </c>
      <c r="B95">
        <v>5112</v>
      </c>
      <c r="C95">
        <v>117</v>
      </c>
      <c r="D95" t="s">
        <v>246</v>
      </c>
      <c r="E95">
        <v>1</v>
      </c>
      <c r="F95" t="s">
        <v>245</v>
      </c>
      <c r="G95">
        <v>5.5</v>
      </c>
      <c r="I95">
        <v>6.25</v>
      </c>
      <c r="J95" t="s">
        <v>247</v>
      </c>
      <c r="M95">
        <v>4</v>
      </c>
      <c r="N95" t="s">
        <v>248</v>
      </c>
      <c r="O95">
        <v>7</v>
      </c>
      <c r="Q95" s="1">
        <v>6</v>
      </c>
      <c r="S95" t="s">
        <v>10</v>
      </c>
      <c r="T95">
        <v>6</v>
      </c>
    </row>
    <row r="96" spans="1:20" x14ac:dyDescent="0.25">
      <c r="A96">
        <v>132</v>
      </c>
      <c r="B96">
        <v>4512</v>
      </c>
      <c r="C96">
        <v>118</v>
      </c>
      <c r="D96" t="s">
        <v>249</v>
      </c>
      <c r="E96">
        <v>1</v>
      </c>
      <c r="F96" t="s">
        <v>245</v>
      </c>
      <c r="G96">
        <v>5.5</v>
      </c>
      <c r="I96" t="s">
        <v>20</v>
      </c>
      <c r="M96" t="s">
        <v>20</v>
      </c>
      <c r="O96" t="s">
        <v>20</v>
      </c>
      <c r="Q96" s="1">
        <v>6</v>
      </c>
      <c r="S96" t="s">
        <v>10</v>
      </c>
      <c r="T96">
        <v>3</v>
      </c>
    </row>
    <row r="97" spans="1:20" x14ac:dyDescent="0.25">
      <c r="A97">
        <v>133</v>
      </c>
      <c r="B97">
        <v>443142</v>
      </c>
      <c r="C97">
        <v>119</v>
      </c>
      <c r="D97" t="s">
        <v>250</v>
      </c>
      <c r="E97">
        <v>1</v>
      </c>
      <c r="F97" t="s">
        <v>245</v>
      </c>
      <c r="G97">
        <v>5.5</v>
      </c>
      <c r="I97" t="s">
        <v>20</v>
      </c>
      <c r="M97" t="s">
        <v>20</v>
      </c>
      <c r="O97" t="s">
        <v>20</v>
      </c>
      <c r="Q97" s="1">
        <v>6</v>
      </c>
      <c r="S97" t="s">
        <v>10</v>
      </c>
      <c r="T97">
        <v>3</v>
      </c>
    </row>
    <row r="98" spans="1:20" x14ac:dyDescent="0.25">
      <c r="A98">
        <v>134</v>
      </c>
      <c r="B98">
        <v>443142</v>
      </c>
      <c r="C98">
        <v>120</v>
      </c>
      <c r="D98" t="s">
        <v>251</v>
      </c>
      <c r="E98">
        <v>1</v>
      </c>
      <c r="F98" t="s">
        <v>245</v>
      </c>
      <c r="G98">
        <v>5.5</v>
      </c>
      <c r="I98" t="s">
        <v>20</v>
      </c>
      <c r="M98" t="s">
        <v>20</v>
      </c>
      <c r="O98" t="s">
        <v>20</v>
      </c>
      <c r="Q98" s="1">
        <v>6</v>
      </c>
      <c r="S98" t="s">
        <v>10</v>
      </c>
      <c r="T98">
        <v>3</v>
      </c>
    </row>
    <row r="99" spans="1:20" s="5" customFormat="1" x14ac:dyDescent="0.25">
      <c r="A99" s="5">
        <v>135</v>
      </c>
      <c r="B99" s="5">
        <v>519190</v>
      </c>
      <c r="C99" s="5">
        <v>121</v>
      </c>
      <c r="D99" s="5" t="s">
        <v>252</v>
      </c>
      <c r="E99" s="5">
        <v>1</v>
      </c>
      <c r="F99" s="5" t="s">
        <v>245</v>
      </c>
      <c r="G99" s="5">
        <v>5.5</v>
      </c>
      <c r="H99" s="5" t="s">
        <v>253</v>
      </c>
      <c r="I99" s="5" t="s">
        <v>20</v>
      </c>
      <c r="M99" s="5" t="s">
        <v>20</v>
      </c>
      <c r="O99" s="5" t="s">
        <v>20</v>
      </c>
      <c r="P99" s="5" t="s">
        <v>254</v>
      </c>
      <c r="Q99" s="5" t="s">
        <v>20</v>
      </c>
      <c r="R99" s="5" t="s">
        <v>255</v>
      </c>
      <c r="S99" s="5" t="s">
        <v>10</v>
      </c>
      <c r="T99" s="5">
        <v>2</v>
      </c>
    </row>
    <row r="100" spans="1:20" x14ac:dyDescent="0.25">
      <c r="A100">
        <v>136</v>
      </c>
      <c r="B100">
        <v>518210</v>
      </c>
      <c r="C100">
        <v>122</v>
      </c>
      <c r="D100" t="s">
        <v>256</v>
      </c>
      <c r="E100">
        <v>1</v>
      </c>
      <c r="F100" t="s">
        <v>245</v>
      </c>
      <c r="G100" t="s">
        <v>20</v>
      </c>
      <c r="M100" t="s">
        <v>20</v>
      </c>
      <c r="O100" t="s">
        <v>20</v>
      </c>
      <c r="Q100" s="1">
        <v>6</v>
      </c>
      <c r="S100" t="s">
        <v>10</v>
      </c>
      <c r="T100">
        <v>2</v>
      </c>
    </row>
    <row r="101" spans="1:20" x14ac:dyDescent="0.25">
      <c r="A101">
        <v>137</v>
      </c>
      <c r="B101">
        <v>518210</v>
      </c>
      <c r="C101">
        <v>123</v>
      </c>
      <c r="D101" t="s">
        <v>257</v>
      </c>
      <c r="E101">
        <v>1</v>
      </c>
      <c r="F101" t="s">
        <v>245</v>
      </c>
      <c r="G101" t="s">
        <v>20</v>
      </c>
      <c r="M101" t="s">
        <v>20</v>
      </c>
      <c r="O101" t="s">
        <v>20</v>
      </c>
      <c r="Q101" s="1">
        <v>6</v>
      </c>
      <c r="S101" t="s">
        <v>10</v>
      </c>
      <c r="T101">
        <v>2</v>
      </c>
    </row>
    <row r="102" spans="1:20" x14ac:dyDescent="0.25">
      <c r="A102">
        <v>139</v>
      </c>
      <c r="D102" s="2" t="s">
        <v>258</v>
      </c>
      <c r="E102" t="s">
        <v>18</v>
      </c>
      <c r="G102" t="s">
        <v>18</v>
      </c>
      <c r="I102" t="s">
        <v>18</v>
      </c>
      <c r="K102" t="s">
        <v>18</v>
      </c>
      <c r="M102" t="s">
        <v>18</v>
      </c>
      <c r="O102" t="s">
        <v>18</v>
      </c>
      <c r="Q102" s="1" t="s">
        <v>18</v>
      </c>
    </row>
    <row r="103" spans="1:20" s="5" customFormat="1" x14ac:dyDescent="0.25">
      <c r="A103" s="5">
        <v>140</v>
      </c>
      <c r="B103" s="5">
        <v>811192</v>
      </c>
      <c r="C103" s="5">
        <v>124</v>
      </c>
      <c r="D103" s="5" t="s">
        <v>259</v>
      </c>
      <c r="E103" s="5">
        <v>6.35</v>
      </c>
      <c r="G103" s="5" t="s">
        <v>20</v>
      </c>
      <c r="H103" s="5" t="s">
        <v>260</v>
      </c>
      <c r="I103" s="5" t="s">
        <v>20</v>
      </c>
      <c r="K103" s="5" t="s">
        <v>10</v>
      </c>
      <c r="M103" s="5">
        <v>4</v>
      </c>
      <c r="N103" s="5" t="s">
        <v>261</v>
      </c>
      <c r="O103" s="5" t="s">
        <v>20</v>
      </c>
      <c r="P103" s="5" t="s">
        <v>10</v>
      </c>
      <c r="Q103" s="5" t="s">
        <v>20</v>
      </c>
      <c r="S103" s="5" t="s">
        <v>10</v>
      </c>
      <c r="T103" s="5">
        <v>2</v>
      </c>
    </row>
    <row r="104" spans="1:20" s="5" customFormat="1" x14ac:dyDescent="0.25">
      <c r="A104" s="5">
        <v>141</v>
      </c>
      <c r="B104" s="5">
        <v>488410</v>
      </c>
      <c r="C104" s="5">
        <v>125</v>
      </c>
      <c r="D104" s="5" t="s">
        <v>262</v>
      </c>
      <c r="E104" s="5">
        <v>6.35</v>
      </c>
      <c r="G104" s="5" t="s">
        <v>20</v>
      </c>
      <c r="I104" s="5" t="s">
        <v>20</v>
      </c>
      <c r="M104" s="5">
        <v>4</v>
      </c>
      <c r="O104" s="5" t="s">
        <v>20</v>
      </c>
      <c r="Q104" s="5" t="s">
        <v>20</v>
      </c>
      <c r="S104" s="5" t="s">
        <v>10</v>
      </c>
      <c r="T104" s="5">
        <v>2</v>
      </c>
    </row>
    <row r="105" spans="1:20" s="5" customFormat="1" x14ac:dyDescent="0.25">
      <c r="A105" s="5">
        <v>142</v>
      </c>
      <c r="B105" s="5">
        <v>81119</v>
      </c>
      <c r="C105" s="5">
        <v>126</v>
      </c>
      <c r="D105" s="5" t="s">
        <v>263</v>
      </c>
      <c r="E105" s="5">
        <v>6.35</v>
      </c>
      <c r="G105" s="5" t="s">
        <v>20</v>
      </c>
      <c r="H105" s="5" t="s">
        <v>260</v>
      </c>
      <c r="I105" s="5" t="s">
        <v>20</v>
      </c>
      <c r="K105" s="5" t="s">
        <v>10</v>
      </c>
      <c r="M105" s="5">
        <v>4</v>
      </c>
      <c r="N105" s="5" t="s">
        <v>10</v>
      </c>
      <c r="O105" s="5" t="s">
        <v>20</v>
      </c>
      <c r="P105" s="5" t="s">
        <v>10</v>
      </c>
      <c r="Q105" s="5" t="s">
        <v>20</v>
      </c>
      <c r="S105" s="5" t="s">
        <v>10</v>
      </c>
      <c r="T105" s="5">
        <v>2</v>
      </c>
    </row>
    <row r="106" spans="1:20" s="5" customFormat="1" x14ac:dyDescent="0.25">
      <c r="A106" s="5">
        <v>143</v>
      </c>
      <c r="B106" s="5">
        <v>81293</v>
      </c>
      <c r="C106" s="5">
        <v>127</v>
      </c>
      <c r="D106" s="5" t="s">
        <v>264</v>
      </c>
      <c r="E106" s="5">
        <v>6.35</v>
      </c>
      <c r="F106" s="5" t="s">
        <v>265</v>
      </c>
      <c r="G106" s="5" t="s">
        <v>20</v>
      </c>
      <c r="I106" s="5" t="s">
        <v>20</v>
      </c>
      <c r="M106" s="5">
        <v>4</v>
      </c>
      <c r="N106" s="5" t="s">
        <v>58</v>
      </c>
      <c r="O106" s="5" t="s">
        <v>20</v>
      </c>
      <c r="Q106" s="5" t="s">
        <v>20</v>
      </c>
      <c r="S106" s="5" t="s">
        <v>10</v>
      </c>
      <c r="T106" s="5">
        <v>2</v>
      </c>
    </row>
    <row r="107" spans="1:20" s="5" customFormat="1" x14ac:dyDescent="0.25">
      <c r="A107" s="5">
        <v>144</v>
      </c>
      <c r="B107" s="5">
        <v>811198</v>
      </c>
      <c r="C107" s="5">
        <v>128</v>
      </c>
      <c r="D107" s="5" t="s">
        <v>266</v>
      </c>
      <c r="E107" s="5">
        <v>6.35</v>
      </c>
      <c r="G107" s="5" t="s">
        <v>20</v>
      </c>
      <c r="H107" s="5" t="s">
        <v>260</v>
      </c>
      <c r="I107" s="5" t="s">
        <v>20</v>
      </c>
      <c r="K107" s="5" t="s">
        <v>10</v>
      </c>
      <c r="M107" s="5">
        <v>4</v>
      </c>
      <c r="N107" s="5" t="s">
        <v>10</v>
      </c>
      <c r="O107" s="5" t="s">
        <v>20</v>
      </c>
      <c r="P107" s="5" t="s">
        <v>267</v>
      </c>
      <c r="Q107" s="5" t="s">
        <v>20</v>
      </c>
      <c r="S107" s="5" t="s">
        <v>10</v>
      </c>
      <c r="T107" s="5">
        <v>2</v>
      </c>
    </row>
    <row r="108" spans="1:20" x14ac:dyDescent="0.25">
      <c r="A108">
        <v>146</v>
      </c>
      <c r="D108" s="2" t="s">
        <v>268</v>
      </c>
      <c r="E108" t="s">
        <v>18</v>
      </c>
      <c r="G108" t="s">
        <v>18</v>
      </c>
      <c r="I108" t="s">
        <v>18</v>
      </c>
      <c r="K108" t="s">
        <v>18</v>
      </c>
      <c r="M108" t="s">
        <v>18</v>
      </c>
      <c r="O108" t="s">
        <v>18</v>
      </c>
      <c r="Q108" s="1" t="s">
        <v>18</v>
      </c>
    </row>
    <row r="109" spans="1:20" x14ac:dyDescent="0.25">
      <c r="A109">
        <v>147</v>
      </c>
      <c r="B109">
        <v>711212</v>
      </c>
      <c r="C109">
        <v>129</v>
      </c>
      <c r="D109" t="s">
        <v>269</v>
      </c>
      <c r="E109">
        <v>10</v>
      </c>
      <c r="F109" t="s">
        <v>270</v>
      </c>
      <c r="G109" t="s">
        <v>20</v>
      </c>
      <c r="I109" t="s">
        <v>20</v>
      </c>
      <c r="K109" t="s">
        <v>10</v>
      </c>
      <c r="M109" t="s">
        <v>20</v>
      </c>
      <c r="N109" t="s">
        <v>10</v>
      </c>
      <c r="O109" t="s">
        <v>271</v>
      </c>
      <c r="P109" t="s">
        <v>272</v>
      </c>
      <c r="Q109" s="1">
        <v>6</v>
      </c>
      <c r="S109" t="s">
        <v>33</v>
      </c>
      <c r="T109">
        <v>2</v>
      </c>
    </row>
    <row r="110" spans="1:20" x14ac:dyDescent="0.25">
      <c r="A110">
        <v>148</v>
      </c>
      <c r="B110">
        <v>71311</v>
      </c>
      <c r="C110">
        <v>130</v>
      </c>
      <c r="D110" t="s">
        <v>273</v>
      </c>
      <c r="E110">
        <v>10</v>
      </c>
      <c r="F110" t="s">
        <v>274</v>
      </c>
      <c r="G110" t="s">
        <v>20</v>
      </c>
      <c r="I110" t="s">
        <v>20</v>
      </c>
      <c r="K110" t="s">
        <v>10</v>
      </c>
      <c r="M110">
        <v>4</v>
      </c>
      <c r="N110" t="s">
        <v>275</v>
      </c>
      <c r="O110" t="s">
        <v>20</v>
      </c>
      <c r="Q110" s="1">
        <v>6</v>
      </c>
      <c r="S110" t="s">
        <v>10</v>
      </c>
      <c r="T110">
        <v>3</v>
      </c>
    </row>
    <row r="111" spans="1:20" x14ac:dyDescent="0.25">
      <c r="A111">
        <v>149</v>
      </c>
      <c r="B111">
        <v>71399</v>
      </c>
      <c r="C111">
        <v>131</v>
      </c>
      <c r="D111" t="s">
        <v>276</v>
      </c>
      <c r="E111" t="s">
        <v>20</v>
      </c>
      <c r="G111" t="s">
        <v>20</v>
      </c>
      <c r="I111" t="s">
        <v>20</v>
      </c>
      <c r="M111" t="s">
        <v>20</v>
      </c>
      <c r="O111" t="s">
        <v>20</v>
      </c>
      <c r="Q111" s="1">
        <v>6</v>
      </c>
      <c r="R111" t="s">
        <v>277</v>
      </c>
      <c r="T111">
        <v>1</v>
      </c>
    </row>
    <row r="112" spans="1:20" x14ac:dyDescent="0.25">
      <c r="A112">
        <v>150</v>
      </c>
      <c r="B112">
        <v>71395</v>
      </c>
      <c r="C112">
        <v>132</v>
      </c>
      <c r="D112" t="s">
        <v>278</v>
      </c>
      <c r="E112" t="s">
        <v>20</v>
      </c>
      <c r="G112" t="s">
        <v>20</v>
      </c>
      <c r="I112" t="s">
        <v>20</v>
      </c>
      <c r="M112" t="s">
        <v>20</v>
      </c>
      <c r="O112" t="s">
        <v>20</v>
      </c>
      <c r="Q112" s="1">
        <v>6</v>
      </c>
      <c r="S112" t="s">
        <v>10</v>
      </c>
      <c r="T112">
        <v>1</v>
      </c>
    </row>
    <row r="113" spans="1:20" x14ac:dyDescent="0.25">
      <c r="A113">
        <v>151</v>
      </c>
      <c r="B113">
        <v>517110</v>
      </c>
      <c r="C113">
        <v>133</v>
      </c>
      <c r="D113" t="s">
        <v>279</v>
      </c>
      <c r="E113">
        <v>6.35</v>
      </c>
      <c r="F113" t="s">
        <v>280</v>
      </c>
      <c r="G113">
        <v>6</v>
      </c>
      <c r="H113" t="s">
        <v>89</v>
      </c>
      <c r="I113" t="s">
        <v>20</v>
      </c>
      <c r="M113" t="s">
        <v>20</v>
      </c>
      <c r="O113">
        <v>7</v>
      </c>
      <c r="P113" t="s">
        <v>281</v>
      </c>
      <c r="Q113" s="1">
        <v>6</v>
      </c>
      <c r="T113">
        <v>4</v>
      </c>
    </row>
    <row r="114" spans="1:20" x14ac:dyDescent="0.25">
      <c r="A114">
        <v>152</v>
      </c>
      <c r="B114">
        <v>517110</v>
      </c>
      <c r="C114">
        <v>134</v>
      </c>
      <c r="D114" t="s">
        <v>282</v>
      </c>
      <c r="E114">
        <v>6.35</v>
      </c>
      <c r="G114">
        <v>6</v>
      </c>
      <c r="H114" t="s">
        <v>89</v>
      </c>
      <c r="I114" t="s">
        <v>20</v>
      </c>
      <c r="M114" t="s">
        <v>20</v>
      </c>
      <c r="O114">
        <v>7</v>
      </c>
      <c r="Q114" s="1">
        <v>6</v>
      </c>
      <c r="T114">
        <v>4</v>
      </c>
    </row>
    <row r="115" spans="1:20" x14ac:dyDescent="0.25">
      <c r="A115">
        <v>153</v>
      </c>
      <c r="B115" t="s">
        <v>283</v>
      </c>
      <c r="C115">
        <v>135</v>
      </c>
      <c r="D115" t="s">
        <v>284</v>
      </c>
      <c r="E115">
        <v>10</v>
      </c>
      <c r="F115" t="s">
        <v>274</v>
      </c>
      <c r="G115" t="s">
        <v>20</v>
      </c>
      <c r="I115" t="s">
        <v>20</v>
      </c>
      <c r="K115" t="s">
        <v>10</v>
      </c>
      <c r="M115" t="s">
        <v>20</v>
      </c>
      <c r="N115" t="s">
        <v>10</v>
      </c>
      <c r="O115" t="s">
        <v>20</v>
      </c>
      <c r="Q115" s="1">
        <v>6</v>
      </c>
      <c r="S115" t="s">
        <v>10</v>
      </c>
      <c r="T115">
        <v>2</v>
      </c>
    </row>
    <row r="116" spans="1:20" s="5" customFormat="1" x14ac:dyDescent="0.25">
      <c r="A116" s="5">
        <v>155</v>
      </c>
      <c r="B116" s="5">
        <v>713990</v>
      </c>
      <c r="C116" s="5">
        <v>137</v>
      </c>
      <c r="D116" s="5" t="s">
        <v>286</v>
      </c>
      <c r="E116" s="5">
        <v>10</v>
      </c>
      <c r="F116" s="5" t="s">
        <v>287</v>
      </c>
      <c r="G116" s="5" t="s">
        <v>20</v>
      </c>
      <c r="I116" s="5" t="s">
        <v>20</v>
      </c>
      <c r="M116" s="5">
        <v>4</v>
      </c>
      <c r="N116" s="5" t="s">
        <v>288</v>
      </c>
      <c r="O116" s="5" t="s">
        <v>20</v>
      </c>
      <c r="Q116" s="5" t="s">
        <v>20</v>
      </c>
      <c r="S116" s="5" t="s">
        <v>10</v>
      </c>
      <c r="T116" s="5">
        <v>2</v>
      </c>
    </row>
    <row r="117" spans="1:20" x14ac:dyDescent="0.25">
      <c r="A117">
        <v>156</v>
      </c>
      <c r="B117" t="s">
        <v>289</v>
      </c>
      <c r="C117">
        <v>138</v>
      </c>
      <c r="D117" t="s">
        <v>290</v>
      </c>
      <c r="E117">
        <v>10</v>
      </c>
      <c r="F117" t="s">
        <v>291</v>
      </c>
      <c r="G117" t="s">
        <v>20</v>
      </c>
      <c r="I117" t="s">
        <v>20</v>
      </c>
      <c r="K117" t="s">
        <v>10</v>
      </c>
      <c r="M117">
        <v>4</v>
      </c>
      <c r="N117" t="s">
        <v>10</v>
      </c>
      <c r="O117" t="s">
        <v>20</v>
      </c>
      <c r="Q117" s="1">
        <v>6</v>
      </c>
      <c r="R117" t="s">
        <v>292</v>
      </c>
      <c r="T117">
        <v>3</v>
      </c>
    </row>
    <row r="118" spans="1:20" x14ac:dyDescent="0.25">
      <c r="A118">
        <v>157</v>
      </c>
      <c r="B118">
        <v>7111</v>
      </c>
      <c r="C118">
        <v>139</v>
      </c>
      <c r="D118" t="s">
        <v>293</v>
      </c>
      <c r="E118">
        <v>10</v>
      </c>
      <c r="F118" t="s">
        <v>294</v>
      </c>
      <c r="G118" t="s">
        <v>20</v>
      </c>
      <c r="I118" t="s">
        <v>20</v>
      </c>
      <c r="K118" t="s">
        <v>10</v>
      </c>
      <c r="M118" t="s">
        <v>20</v>
      </c>
      <c r="N118" t="s">
        <v>10</v>
      </c>
      <c r="O118" t="s">
        <v>20</v>
      </c>
      <c r="Q118" s="1">
        <v>6</v>
      </c>
      <c r="S118" t="s">
        <v>10</v>
      </c>
      <c r="T118">
        <v>2</v>
      </c>
    </row>
    <row r="119" spans="1:20" x14ac:dyDescent="0.25">
      <c r="A119">
        <v>159</v>
      </c>
      <c r="B119">
        <v>711211</v>
      </c>
      <c r="C119">
        <v>141</v>
      </c>
      <c r="D119" t="s">
        <v>296</v>
      </c>
      <c r="E119">
        <v>10</v>
      </c>
      <c r="F119" t="s">
        <v>297</v>
      </c>
      <c r="G119" t="s">
        <v>20</v>
      </c>
      <c r="I119" t="s">
        <v>20</v>
      </c>
      <c r="K119" t="s">
        <v>10</v>
      </c>
      <c r="M119">
        <v>4</v>
      </c>
      <c r="O119" t="s">
        <v>271</v>
      </c>
      <c r="P119" t="s">
        <v>298</v>
      </c>
      <c r="Q119" s="1">
        <v>6</v>
      </c>
      <c r="S119" t="s">
        <v>10</v>
      </c>
      <c r="T119">
        <v>3</v>
      </c>
    </row>
    <row r="120" spans="1:20" x14ac:dyDescent="0.25">
      <c r="A120">
        <v>160</v>
      </c>
      <c r="B120">
        <v>51212</v>
      </c>
      <c r="C120">
        <v>142</v>
      </c>
      <c r="D120" t="s">
        <v>299</v>
      </c>
      <c r="E120" t="s">
        <v>20</v>
      </c>
      <c r="G120" t="s">
        <v>20</v>
      </c>
      <c r="I120" t="s">
        <v>20</v>
      </c>
      <c r="K120" t="s">
        <v>10</v>
      </c>
      <c r="M120">
        <v>4</v>
      </c>
      <c r="O120" t="s">
        <v>20</v>
      </c>
      <c r="Q120" s="1" t="s">
        <v>20</v>
      </c>
      <c r="S120" t="s">
        <v>10</v>
      </c>
      <c r="T120">
        <v>1</v>
      </c>
    </row>
    <row r="121" spans="1:20" x14ac:dyDescent="0.25">
      <c r="A121">
        <v>161</v>
      </c>
      <c r="B121">
        <v>53223</v>
      </c>
      <c r="C121">
        <v>143</v>
      </c>
      <c r="D121" t="s">
        <v>300</v>
      </c>
      <c r="E121">
        <v>6.35</v>
      </c>
      <c r="G121">
        <v>6</v>
      </c>
      <c r="H121" t="s">
        <v>301</v>
      </c>
      <c r="I121">
        <v>6.25</v>
      </c>
      <c r="K121" t="s">
        <v>10</v>
      </c>
      <c r="M121">
        <v>4</v>
      </c>
      <c r="O121">
        <v>7</v>
      </c>
      <c r="P121" t="s">
        <v>302</v>
      </c>
      <c r="Q121" s="1">
        <v>6</v>
      </c>
      <c r="S121" t="s">
        <v>10</v>
      </c>
      <c r="T121">
        <v>6</v>
      </c>
    </row>
    <row r="122" spans="1:20" x14ac:dyDescent="0.25">
      <c r="A122">
        <v>163</v>
      </c>
      <c r="D122" t="s">
        <v>303</v>
      </c>
      <c r="E122" t="s">
        <v>18</v>
      </c>
      <c r="G122" t="s">
        <v>18</v>
      </c>
      <c r="I122" t="s">
        <v>18</v>
      </c>
      <c r="K122" t="s">
        <v>18</v>
      </c>
      <c r="M122" t="s">
        <v>18</v>
      </c>
      <c r="O122" t="s">
        <v>18</v>
      </c>
      <c r="Q122" s="1" t="s">
        <v>18</v>
      </c>
    </row>
    <row r="123" spans="1:20" x14ac:dyDescent="0.25">
      <c r="A123">
        <v>174</v>
      </c>
      <c r="D123" t="s">
        <v>314</v>
      </c>
      <c r="E123" t="s">
        <v>18</v>
      </c>
      <c r="G123" t="s">
        <v>18</v>
      </c>
      <c r="I123" t="s">
        <v>18</v>
      </c>
      <c r="K123" t="s">
        <v>18</v>
      </c>
      <c r="M123" t="s">
        <v>18</v>
      </c>
      <c r="O123" t="s">
        <v>18</v>
      </c>
      <c r="Q123" s="1" t="s">
        <v>18</v>
      </c>
    </row>
    <row r="124" spans="1:20" x14ac:dyDescent="0.25">
      <c r="A124">
        <v>175</v>
      </c>
      <c r="B124">
        <v>5322</v>
      </c>
      <c r="C124">
        <v>153</v>
      </c>
      <c r="D124" t="s">
        <v>315</v>
      </c>
      <c r="E124">
        <v>6.35</v>
      </c>
      <c r="G124" t="s">
        <v>20</v>
      </c>
      <c r="H124" t="s">
        <v>316</v>
      </c>
      <c r="I124">
        <v>6.25</v>
      </c>
      <c r="K124" t="s">
        <v>10</v>
      </c>
      <c r="M124">
        <v>4</v>
      </c>
      <c r="O124">
        <v>7</v>
      </c>
      <c r="P124" t="s">
        <v>317</v>
      </c>
      <c r="Q124" s="1">
        <v>6</v>
      </c>
      <c r="S124" t="s">
        <v>10</v>
      </c>
      <c r="T124">
        <v>5</v>
      </c>
    </row>
    <row r="125" spans="1:20" x14ac:dyDescent="0.25">
      <c r="A125">
        <v>176</v>
      </c>
      <c r="B125">
        <v>5322</v>
      </c>
      <c r="C125">
        <v>154</v>
      </c>
      <c r="D125" t="s">
        <v>318</v>
      </c>
      <c r="E125">
        <v>6.35</v>
      </c>
      <c r="G125" t="s">
        <v>20</v>
      </c>
      <c r="H125" t="s">
        <v>319</v>
      </c>
      <c r="I125">
        <v>6.25</v>
      </c>
      <c r="K125" t="s">
        <v>10</v>
      </c>
      <c r="M125">
        <v>4</v>
      </c>
      <c r="O125">
        <v>7</v>
      </c>
      <c r="P125" t="s">
        <v>320</v>
      </c>
      <c r="Q125" s="1">
        <v>6</v>
      </c>
      <c r="S125" t="s">
        <v>10</v>
      </c>
      <c r="T125">
        <v>5</v>
      </c>
    </row>
    <row r="126" spans="1:20" s="1" customFormat="1" x14ac:dyDescent="0.25">
      <c r="A126">
        <v>177</v>
      </c>
      <c r="B126">
        <v>532412</v>
      </c>
      <c r="C126">
        <v>155</v>
      </c>
      <c r="D126" t="s">
        <v>321</v>
      </c>
      <c r="E126">
        <v>6.35</v>
      </c>
      <c r="F126" t="s">
        <v>322</v>
      </c>
      <c r="G126" t="s">
        <v>20</v>
      </c>
      <c r="H126" t="s">
        <v>319</v>
      </c>
      <c r="I126">
        <v>6.25</v>
      </c>
      <c r="J126" t="s">
        <v>323</v>
      </c>
      <c r="K126" t="s">
        <v>10</v>
      </c>
      <c r="L126"/>
      <c r="M126">
        <v>4</v>
      </c>
      <c r="N126"/>
      <c r="O126">
        <v>7</v>
      </c>
      <c r="P126" t="s">
        <v>317</v>
      </c>
      <c r="Q126" s="1">
        <v>6</v>
      </c>
      <c r="R126"/>
      <c r="S126" t="s">
        <v>10</v>
      </c>
      <c r="T126">
        <v>5</v>
      </c>
    </row>
    <row r="127" spans="1:20" x14ac:dyDescent="0.25">
      <c r="A127">
        <v>178</v>
      </c>
      <c r="B127">
        <v>532412</v>
      </c>
      <c r="C127">
        <v>156</v>
      </c>
      <c r="D127" t="s">
        <v>324</v>
      </c>
      <c r="E127">
        <v>6.35</v>
      </c>
      <c r="F127" t="s">
        <v>322</v>
      </c>
      <c r="G127" t="s">
        <v>20</v>
      </c>
      <c r="H127" t="s">
        <v>319</v>
      </c>
      <c r="I127">
        <v>6.25</v>
      </c>
      <c r="J127" t="s">
        <v>323</v>
      </c>
      <c r="K127" t="s">
        <v>10</v>
      </c>
      <c r="M127">
        <v>4</v>
      </c>
      <c r="O127">
        <v>7</v>
      </c>
      <c r="P127" t="s">
        <v>317</v>
      </c>
      <c r="Q127" s="1">
        <v>6</v>
      </c>
      <c r="S127" t="s">
        <v>10</v>
      </c>
      <c r="T127">
        <v>5</v>
      </c>
    </row>
    <row r="128" spans="1:20" x14ac:dyDescent="0.25">
      <c r="A128">
        <v>179</v>
      </c>
      <c r="B128">
        <v>532310</v>
      </c>
      <c r="C128">
        <v>157</v>
      </c>
      <c r="D128" t="s">
        <v>325</v>
      </c>
      <c r="E128">
        <v>6.35</v>
      </c>
      <c r="G128" t="s">
        <v>20</v>
      </c>
      <c r="H128" t="s">
        <v>319</v>
      </c>
      <c r="I128">
        <v>6.25</v>
      </c>
      <c r="J128" t="s">
        <v>326</v>
      </c>
      <c r="K128" t="s">
        <v>10</v>
      </c>
      <c r="M128">
        <v>4</v>
      </c>
      <c r="O128">
        <v>7</v>
      </c>
      <c r="P128" t="s">
        <v>317</v>
      </c>
      <c r="Q128" s="1">
        <v>6</v>
      </c>
      <c r="S128" t="s">
        <v>10</v>
      </c>
      <c r="T128">
        <v>5</v>
      </c>
    </row>
    <row r="129" spans="1:21" x14ac:dyDescent="0.25">
      <c r="A129">
        <v>180</v>
      </c>
      <c r="B129">
        <v>532111</v>
      </c>
      <c r="C129">
        <v>158</v>
      </c>
      <c r="D129" t="s">
        <v>327</v>
      </c>
      <c r="E129">
        <v>9.35</v>
      </c>
      <c r="F129" t="s">
        <v>328</v>
      </c>
      <c r="G129">
        <v>10</v>
      </c>
      <c r="H129" t="s">
        <v>329</v>
      </c>
      <c r="I129">
        <v>6.25</v>
      </c>
      <c r="K129">
        <v>9</v>
      </c>
      <c r="L129" t="s">
        <v>330</v>
      </c>
      <c r="M129">
        <v>4</v>
      </c>
      <c r="N129" t="s">
        <v>331</v>
      </c>
      <c r="O129">
        <v>15</v>
      </c>
      <c r="P129" t="s">
        <v>332</v>
      </c>
      <c r="Q129" s="1">
        <v>7</v>
      </c>
      <c r="R129" t="s">
        <v>333</v>
      </c>
      <c r="S129" t="s">
        <v>10</v>
      </c>
      <c r="T129">
        <v>7</v>
      </c>
    </row>
    <row r="130" spans="1:21" x14ac:dyDescent="0.25">
      <c r="A130">
        <v>181</v>
      </c>
      <c r="B130" s="1">
        <v>532112</v>
      </c>
      <c r="C130" s="1">
        <v>159</v>
      </c>
      <c r="D130" s="1" t="s">
        <v>334</v>
      </c>
      <c r="E130" s="1">
        <v>6.35</v>
      </c>
      <c r="F130" s="1"/>
      <c r="G130" s="1">
        <v>5.5</v>
      </c>
      <c r="H130" s="1" t="s">
        <v>335</v>
      </c>
      <c r="I130" s="1">
        <v>6.25</v>
      </c>
      <c r="J130" s="1"/>
      <c r="K130" s="1">
        <v>9</v>
      </c>
      <c r="L130" s="1" t="s">
        <v>336</v>
      </c>
      <c r="M130" s="1">
        <v>4</v>
      </c>
      <c r="N130" s="1"/>
      <c r="O130" s="1">
        <v>7</v>
      </c>
      <c r="P130" s="1" t="s">
        <v>317</v>
      </c>
      <c r="Q130" s="1" t="s">
        <v>20</v>
      </c>
      <c r="R130" s="1"/>
      <c r="S130" s="1" t="s">
        <v>10</v>
      </c>
      <c r="T130" s="1">
        <v>6</v>
      </c>
    </row>
    <row r="131" spans="1:21" x14ac:dyDescent="0.25">
      <c r="A131">
        <v>182</v>
      </c>
      <c r="B131">
        <v>48532</v>
      </c>
      <c r="C131">
        <v>160</v>
      </c>
      <c r="D131" t="s">
        <v>337</v>
      </c>
      <c r="E131">
        <v>6.35</v>
      </c>
      <c r="G131" t="s">
        <v>20</v>
      </c>
      <c r="I131" t="s">
        <v>20</v>
      </c>
      <c r="J131" t="s">
        <v>338</v>
      </c>
      <c r="M131">
        <v>4</v>
      </c>
      <c r="O131">
        <v>7</v>
      </c>
      <c r="Q131" s="1" t="s">
        <v>20</v>
      </c>
      <c r="S131" t="s">
        <v>10</v>
      </c>
      <c r="T131">
        <v>3</v>
      </c>
      <c r="U131" t="s">
        <v>350</v>
      </c>
    </row>
    <row r="132" spans="1:21" x14ac:dyDescent="0.25">
      <c r="A132">
        <v>183</v>
      </c>
      <c r="B132">
        <v>532411</v>
      </c>
      <c r="C132">
        <v>161</v>
      </c>
      <c r="D132" t="s">
        <v>339</v>
      </c>
      <c r="E132">
        <v>6.35</v>
      </c>
      <c r="G132" t="s">
        <v>20</v>
      </c>
      <c r="I132" t="s">
        <v>20</v>
      </c>
      <c r="K132" t="s">
        <v>10</v>
      </c>
      <c r="M132" t="s">
        <v>20</v>
      </c>
      <c r="O132" t="s">
        <v>20</v>
      </c>
      <c r="Q132" s="1">
        <v>6</v>
      </c>
      <c r="S132" t="s">
        <v>10</v>
      </c>
      <c r="T132">
        <v>2</v>
      </c>
    </row>
    <row r="133" spans="1:21" x14ac:dyDescent="0.25">
      <c r="A133">
        <v>184</v>
      </c>
      <c r="B133">
        <v>532411</v>
      </c>
      <c r="C133">
        <v>162</v>
      </c>
      <c r="D133" t="s">
        <v>340</v>
      </c>
      <c r="E133">
        <v>6.35</v>
      </c>
      <c r="G133" t="s">
        <v>20</v>
      </c>
      <c r="I133" t="s">
        <v>20</v>
      </c>
      <c r="K133" t="s">
        <v>10</v>
      </c>
      <c r="M133" t="s">
        <v>20</v>
      </c>
      <c r="O133" t="s">
        <v>20</v>
      </c>
      <c r="Q133" s="1">
        <v>6</v>
      </c>
      <c r="S133" t="s">
        <v>10</v>
      </c>
      <c r="T133">
        <v>2</v>
      </c>
    </row>
    <row r="134" spans="1:21" x14ac:dyDescent="0.25">
      <c r="A134">
        <v>185</v>
      </c>
      <c r="B134">
        <v>48121</v>
      </c>
      <c r="C134">
        <v>163</v>
      </c>
      <c r="D134" t="s">
        <v>341</v>
      </c>
      <c r="E134">
        <v>6.35</v>
      </c>
      <c r="F134" t="s">
        <v>342</v>
      </c>
      <c r="G134" t="s">
        <v>20</v>
      </c>
      <c r="I134" t="s">
        <v>20</v>
      </c>
      <c r="K134" t="s">
        <v>10</v>
      </c>
      <c r="M134" t="s">
        <v>20</v>
      </c>
      <c r="O134" t="s">
        <v>20</v>
      </c>
      <c r="Q134" s="1" t="s">
        <v>20</v>
      </c>
      <c r="S134" t="s">
        <v>10</v>
      </c>
      <c r="T134">
        <v>1</v>
      </c>
    </row>
    <row r="135" spans="1:21" x14ac:dyDescent="0.25">
      <c r="A135">
        <v>186</v>
      </c>
      <c r="B135" t="s">
        <v>343</v>
      </c>
      <c r="C135">
        <v>164</v>
      </c>
      <c r="D135" t="s">
        <v>344</v>
      </c>
      <c r="E135">
        <v>15</v>
      </c>
      <c r="F135" t="s">
        <v>345</v>
      </c>
      <c r="G135">
        <v>9</v>
      </c>
      <c r="H135" t="s">
        <v>346</v>
      </c>
      <c r="I135">
        <v>5.7</v>
      </c>
      <c r="J135" t="s">
        <v>347</v>
      </c>
      <c r="K135">
        <v>9</v>
      </c>
      <c r="L135" t="s">
        <v>330</v>
      </c>
      <c r="M135">
        <v>4</v>
      </c>
      <c r="N135" t="s">
        <v>10</v>
      </c>
      <c r="O135">
        <v>13</v>
      </c>
      <c r="P135" t="s">
        <v>348</v>
      </c>
      <c r="Q135" s="1">
        <v>9</v>
      </c>
      <c r="R135" t="s">
        <v>349</v>
      </c>
      <c r="S135" t="s">
        <v>10</v>
      </c>
      <c r="T135">
        <v>13</v>
      </c>
    </row>
    <row r="136" spans="1:21" s="5" customFormat="1" x14ac:dyDescent="0.25">
      <c r="A136" s="5">
        <v>187</v>
      </c>
      <c r="B136" s="5">
        <v>7212</v>
      </c>
      <c r="C136" s="5">
        <v>165</v>
      </c>
      <c r="D136" s="5" t="s">
        <v>351</v>
      </c>
      <c r="E136" s="5">
        <v>6.35</v>
      </c>
      <c r="F136" s="5" t="s">
        <v>352</v>
      </c>
      <c r="G136" s="5">
        <v>9</v>
      </c>
      <c r="I136" s="5" t="s">
        <v>20</v>
      </c>
      <c r="K136" s="5" t="s">
        <v>10</v>
      </c>
      <c r="M136" s="5" t="s">
        <v>20</v>
      </c>
      <c r="O136" s="5" t="s">
        <v>20</v>
      </c>
      <c r="Q136" s="5" t="s">
        <v>20</v>
      </c>
      <c r="S136" s="5" t="s">
        <v>10</v>
      </c>
      <c r="T136" s="5">
        <v>5</v>
      </c>
    </row>
    <row r="137" spans="1:21" x14ac:dyDescent="0.25">
      <c r="A137">
        <v>189</v>
      </c>
      <c r="D137" s="2" t="s">
        <v>353</v>
      </c>
      <c r="E137" t="s">
        <v>18</v>
      </c>
      <c r="G137" t="s">
        <v>18</v>
      </c>
      <c r="I137" t="s">
        <v>18</v>
      </c>
      <c r="K137" t="s">
        <v>18</v>
      </c>
      <c r="M137" t="s">
        <v>18</v>
      </c>
      <c r="O137" t="s">
        <v>18</v>
      </c>
      <c r="Q137" s="1" t="s">
        <v>18</v>
      </c>
    </row>
    <row r="138" spans="1:21" x14ac:dyDescent="0.25">
      <c r="A138">
        <v>190</v>
      </c>
      <c r="C138">
        <v>166</v>
      </c>
      <c r="D138" t="s">
        <v>354</v>
      </c>
      <c r="E138">
        <v>6.35</v>
      </c>
      <c r="G138">
        <v>6</v>
      </c>
      <c r="H138" t="s">
        <v>89</v>
      </c>
      <c r="I138">
        <v>6.25</v>
      </c>
      <c r="K138" t="s">
        <v>10</v>
      </c>
      <c r="M138">
        <v>4</v>
      </c>
      <c r="O138">
        <v>7</v>
      </c>
      <c r="Q138" s="1">
        <v>6</v>
      </c>
      <c r="S138" t="s">
        <v>10</v>
      </c>
      <c r="T138">
        <v>6</v>
      </c>
    </row>
    <row r="139" spans="1:21" x14ac:dyDescent="0.25">
      <c r="A139">
        <v>191</v>
      </c>
      <c r="C139">
        <v>167</v>
      </c>
      <c r="D139" t="s">
        <v>355</v>
      </c>
      <c r="E139">
        <v>6.35</v>
      </c>
      <c r="G139">
        <v>5.5</v>
      </c>
      <c r="I139">
        <v>6.25</v>
      </c>
      <c r="J139" t="s">
        <v>356</v>
      </c>
      <c r="K139" t="s">
        <v>10</v>
      </c>
      <c r="M139">
        <v>4</v>
      </c>
      <c r="O139">
        <v>7</v>
      </c>
      <c r="Q139" s="1">
        <v>6</v>
      </c>
      <c r="S139" t="s">
        <v>10</v>
      </c>
      <c r="T139">
        <v>6</v>
      </c>
    </row>
    <row r="140" spans="1:21" s="5" customFormat="1" x14ac:dyDescent="0.25">
      <c r="A140" s="5">
        <v>192</v>
      </c>
      <c r="B140" s="5">
        <v>811</v>
      </c>
      <c r="C140" s="5">
        <v>168</v>
      </c>
      <c r="D140" s="5" t="s">
        <v>357</v>
      </c>
      <c r="E140" s="5">
        <v>6.35</v>
      </c>
      <c r="G140" s="5" t="s">
        <v>20</v>
      </c>
      <c r="H140" s="5" t="s">
        <v>358</v>
      </c>
      <c r="I140" s="5" t="s">
        <v>20</v>
      </c>
      <c r="J140" s="5" t="s">
        <v>359</v>
      </c>
      <c r="K140" s="5" t="s">
        <v>10</v>
      </c>
      <c r="M140" s="5">
        <v>4</v>
      </c>
      <c r="O140" s="5" t="s">
        <v>20</v>
      </c>
      <c r="P140" s="5" t="s">
        <v>360</v>
      </c>
      <c r="Q140" s="5" t="s">
        <v>20</v>
      </c>
      <c r="R140" s="5" t="s">
        <v>361</v>
      </c>
      <c r="S140" s="5" t="s">
        <v>10</v>
      </c>
      <c r="T140" s="5">
        <v>2</v>
      </c>
    </row>
    <row r="141" spans="1:21" x14ac:dyDescent="0.25">
      <c r="A141">
        <v>195</v>
      </c>
      <c r="C141">
        <v>171</v>
      </c>
      <c r="D141" t="s">
        <v>366</v>
      </c>
      <c r="E141" t="s">
        <v>20</v>
      </c>
      <c r="F141" t="s">
        <v>364</v>
      </c>
      <c r="G141" t="s">
        <v>20</v>
      </c>
      <c r="I141" t="s">
        <v>20</v>
      </c>
      <c r="K141" t="s">
        <v>10</v>
      </c>
      <c r="M141">
        <v>4</v>
      </c>
      <c r="O141" t="s">
        <v>20</v>
      </c>
      <c r="Q141" s="1" t="s">
        <v>20</v>
      </c>
      <c r="S141" t="s">
        <v>10</v>
      </c>
      <c r="T141">
        <v>1</v>
      </c>
    </row>
    <row r="142" spans="1:21" x14ac:dyDescent="0.25">
      <c r="A142">
        <v>197</v>
      </c>
      <c r="B142">
        <v>488210</v>
      </c>
      <c r="C142">
        <v>173</v>
      </c>
      <c r="D142" t="s">
        <v>368</v>
      </c>
      <c r="E142">
        <v>6.35</v>
      </c>
      <c r="G142" t="s">
        <v>20</v>
      </c>
      <c r="I142" t="s">
        <v>20</v>
      </c>
      <c r="K142" t="s">
        <v>10</v>
      </c>
      <c r="M142" t="s">
        <v>20</v>
      </c>
      <c r="O142" t="s">
        <v>20</v>
      </c>
      <c r="P142" t="s">
        <v>360</v>
      </c>
      <c r="Q142" s="1" t="s">
        <v>20</v>
      </c>
      <c r="S142" t="s">
        <v>10</v>
      </c>
      <c r="T142">
        <v>1</v>
      </c>
    </row>
    <row r="143" spans="1:21" s="5" customFormat="1" x14ac:dyDescent="0.25">
      <c r="A143" s="5">
        <v>198</v>
      </c>
      <c r="B143" s="5">
        <v>811111</v>
      </c>
      <c r="C143" s="5">
        <v>174</v>
      </c>
      <c r="D143" s="5" t="s">
        <v>369</v>
      </c>
      <c r="E143" s="5">
        <v>6.35</v>
      </c>
      <c r="G143" s="5" t="s">
        <v>20</v>
      </c>
      <c r="I143" s="5" t="s">
        <v>20</v>
      </c>
      <c r="K143" s="5" t="s">
        <v>10</v>
      </c>
      <c r="M143" s="5">
        <v>4</v>
      </c>
      <c r="O143" s="5" t="s">
        <v>20</v>
      </c>
      <c r="Q143" s="5" t="s">
        <v>20</v>
      </c>
      <c r="S143" s="5" t="s">
        <v>10</v>
      </c>
      <c r="T143" s="5">
        <v>2</v>
      </c>
    </row>
    <row r="144" spans="1:21" s="5" customFormat="1" x14ac:dyDescent="0.25">
      <c r="A144" s="5">
        <v>199</v>
      </c>
      <c r="B144" s="5">
        <v>81121</v>
      </c>
      <c r="C144" s="5">
        <v>175</v>
      </c>
      <c r="D144" s="5" t="s">
        <v>370</v>
      </c>
      <c r="E144" s="5">
        <v>6.35</v>
      </c>
      <c r="G144" s="5" t="s">
        <v>20</v>
      </c>
      <c r="H144" s="5" t="s">
        <v>371</v>
      </c>
      <c r="I144" s="5" t="s">
        <v>20</v>
      </c>
      <c r="K144" s="5" t="s">
        <v>10</v>
      </c>
      <c r="M144" s="5">
        <v>4</v>
      </c>
      <c r="O144" s="5" t="s">
        <v>20</v>
      </c>
      <c r="Q144" s="5" t="s">
        <v>20</v>
      </c>
      <c r="S144" s="5" t="s">
        <v>10</v>
      </c>
      <c r="T144" s="5">
        <v>2</v>
      </c>
    </row>
    <row r="145" spans="1:20" s="5" customFormat="1" x14ac:dyDescent="0.25">
      <c r="A145" s="5">
        <v>200</v>
      </c>
      <c r="B145" s="5">
        <v>8114</v>
      </c>
      <c r="C145" s="5">
        <v>176</v>
      </c>
      <c r="D145" s="5" t="s">
        <v>372</v>
      </c>
      <c r="E145" s="5">
        <v>6.35</v>
      </c>
      <c r="G145" s="5" t="s">
        <v>20</v>
      </c>
      <c r="I145" s="5" t="s">
        <v>20</v>
      </c>
      <c r="K145" s="5" t="s">
        <v>10</v>
      </c>
      <c r="M145" s="5">
        <v>4</v>
      </c>
      <c r="O145" s="5" t="s">
        <v>20</v>
      </c>
      <c r="Q145" s="5" t="s">
        <v>20</v>
      </c>
      <c r="S145" s="5" t="s">
        <v>10</v>
      </c>
      <c r="T145" s="5">
        <v>2</v>
      </c>
    </row>
    <row r="146" spans="1:20" s="5" customFormat="1" x14ac:dyDescent="0.25">
      <c r="A146" s="5">
        <v>201</v>
      </c>
      <c r="B146" s="5">
        <v>236118</v>
      </c>
      <c r="C146" s="5">
        <v>177</v>
      </c>
      <c r="D146" s="5" t="s">
        <v>373</v>
      </c>
      <c r="E146" s="5">
        <v>6.35</v>
      </c>
      <c r="F146" s="5" t="s">
        <v>374</v>
      </c>
      <c r="G146" s="5" t="s">
        <v>20</v>
      </c>
      <c r="I146" s="5" t="s">
        <v>20</v>
      </c>
      <c r="K146" s="5" t="s">
        <v>10</v>
      </c>
      <c r="M146" s="5">
        <v>4</v>
      </c>
      <c r="N146" s="5" t="s">
        <v>375</v>
      </c>
      <c r="O146" s="5" t="s">
        <v>20</v>
      </c>
      <c r="Q146" s="5" t="s">
        <v>20</v>
      </c>
      <c r="S146" s="5" t="s">
        <v>10</v>
      </c>
      <c r="T146" s="5">
        <v>2</v>
      </c>
    </row>
    <row r="147" spans="1:20" s="5" customFormat="1" x14ac:dyDescent="0.25">
      <c r="A147" s="5">
        <v>203</v>
      </c>
      <c r="B147" s="5">
        <v>524128</v>
      </c>
      <c r="C147" s="5">
        <v>179</v>
      </c>
      <c r="D147" s="5" t="s">
        <v>378</v>
      </c>
      <c r="E147" s="5">
        <v>6.35</v>
      </c>
      <c r="G147" s="5" t="s">
        <v>20</v>
      </c>
      <c r="H147" s="5" t="s">
        <v>379</v>
      </c>
      <c r="I147" s="5" t="s">
        <v>20</v>
      </c>
      <c r="J147" s="5" t="s">
        <v>380</v>
      </c>
      <c r="K147" s="5" t="s">
        <v>10</v>
      </c>
      <c r="M147" s="5">
        <v>4</v>
      </c>
      <c r="O147" s="5" t="s">
        <v>20</v>
      </c>
      <c r="Q147" s="5" t="s">
        <v>20</v>
      </c>
      <c r="S147" s="5" t="s">
        <v>10</v>
      </c>
      <c r="T147" s="5">
        <v>2</v>
      </c>
    </row>
    <row r="148" spans="1:20" x14ac:dyDescent="0.25">
      <c r="A148">
        <v>204</v>
      </c>
      <c r="C148">
        <v>180</v>
      </c>
      <c r="D148" t="s">
        <v>381</v>
      </c>
      <c r="E148" t="s">
        <v>20</v>
      </c>
      <c r="F148" t="s">
        <v>382</v>
      </c>
      <c r="G148" t="s">
        <v>20</v>
      </c>
      <c r="H148" t="s">
        <v>383</v>
      </c>
      <c r="I148" t="s">
        <v>20</v>
      </c>
      <c r="K148" t="s">
        <v>10</v>
      </c>
      <c r="M148">
        <v>4</v>
      </c>
      <c r="N148" t="s">
        <v>384</v>
      </c>
      <c r="O148" t="s">
        <v>20</v>
      </c>
      <c r="P148" t="s">
        <v>382</v>
      </c>
      <c r="Q148" s="1" t="s">
        <v>20</v>
      </c>
      <c r="R148" t="s">
        <v>385</v>
      </c>
      <c r="S148" t="s">
        <v>10</v>
      </c>
      <c r="T148">
        <v>1</v>
      </c>
    </row>
    <row r="149" spans="1:20" x14ac:dyDescent="0.25">
      <c r="A149">
        <v>205</v>
      </c>
      <c r="C149">
        <v>181</v>
      </c>
      <c r="D149" t="s">
        <v>386</v>
      </c>
      <c r="E149" t="s">
        <v>20</v>
      </c>
      <c r="G149" t="s">
        <v>20</v>
      </c>
      <c r="H149" t="s">
        <v>383</v>
      </c>
      <c r="I149" t="s">
        <v>20</v>
      </c>
      <c r="K149" t="s">
        <v>10</v>
      </c>
      <c r="M149">
        <v>4</v>
      </c>
      <c r="N149" t="s">
        <v>384</v>
      </c>
      <c r="O149" t="s">
        <v>20</v>
      </c>
      <c r="Q149" s="1" t="s">
        <v>20</v>
      </c>
      <c r="S149" t="s">
        <v>10</v>
      </c>
      <c r="T149">
        <v>1</v>
      </c>
    </row>
    <row r="150" spans="1:20" s="5" customFormat="1" x14ac:dyDescent="0.25">
      <c r="A150" s="5">
        <v>206</v>
      </c>
      <c r="C150" s="5">
        <v>182</v>
      </c>
      <c r="D150" s="5" t="s">
        <v>387</v>
      </c>
      <c r="E150" s="5">
        <v>6.35</v>
      </c>
      <c r="F150" s="5" t="s">
        <v>388</v>
      </c>
      <c r="G150" s="5">
        <v>6</v>
      </c>
      <c r="H150" s="5" t="s">
        <v>389</v>
      </c>
      <c r="I150" s="5" t="s">
        <v>20</v>
      </c>
      <c r="M150" s="5">
        <v>4</v>
      </c>
      <c r="O150" s="5">
        <v>7</v>
      </c>
      <c r="P150" s="5" t="s">
        <v>390</v>
      </c>
      <c r="Q150" s="5" t="s">
        <v>20</v>
      </c>
      <c r="T150" s="5">
        <v>4</v>
      </c>
    </row>
    <row r="151" spans="1:20" x14ac:dyDescent="0.25">
      <c r="A151">
        <v>207</v>
      </c>
      <c r="B151">
        <v>445210</v>
      </c>
      <c r="C151">
        <v>183</v>
      </c>
      <c r="D151" t="s">
        <v>391</v>
      </c>
      <c r="E151" t="s">
        <v>20</v>
      </c>
      <c r="G151" t="s">
        <v>20</v>
      </c>
      <c r="I151" t="s">
        <v>20</v>
      </c>
      <c r="M151">
        <v>4</v>
      </c>
      <c r="O151" t="s">
        <v>20</v>
      </c>
      <c r="Q151" s="1" t="s">
        <v>20</v>
      </c>
      <c r="T151">
        <v>1</v>
      </c>
    </row>
    <row r="152" spans="1:20" x14ac:dyDescent="0.25">
      <c r="A152">
        <v>208</v>
      </c>
      <c r="C152">
        <v>184</v>
      </c>
      <c r="D152" t="s">
        <v>392</v>
      </c>
      <c r="E152" t="s">
        <v>20</v>
      </c>
      <c r="G152">
        <v>6</v>
      </c>
      <c r="H152" t="s">
        <v>389</v>
      </c>
      <c r="I152">
        <v>6.25</v>
      </c>
      <c r="M152">
        <v>4</v>
      </c>
      <c r="O152">
        <v>7</v>
      </c>
      <c r="Q152" s="1">
        <v>6</v>
      </c>
      <c r="S152" t="s">
        <v>10</v>
      </c>
      <c r="T152">
        <v>5</v>
      </c>
    </row>
    <row r="153" spans="1:20" s="5" customFormat="1" x14ac:dyDescent="0.25">
      <c r="A153" s="5">
        <v>209</v>
      </c>
      <c r="C153" s="5">
        <v>185</v>
      </c>
      <c r="D153" s="5" t="s">
        <v>393</v>
      </c>
      <c r="E153" s="5">
        <v>6.35</v>
      </c>
      <c r="G153" s="5">
        <v>6</v>
      </c>
      <c r="H153" s="5" t="s">
        <v>394</v>
      </c>
      <c r="I153" s="5" t="s">
        <v>20</v>
      </c>
      <c r="K153" s="5" t="s">
        <v>10</v>
      </c>
      <c r="M153" s="5">
        <v>4</v>
      </c>
      <c r="O153" s="5" t="s">
        <v>20</v>
      </c>
      <c r="P153" s="5" t="s">
        <v>395</v>
      </c>
      <c r="Q153" s="5" t="s">
        <v>20</v>
      </c>
      <c r="R153" s="5" t="s">
        <v>396</v>
      </c>
      <c r="S153" s="5" t="s">
        <v>10</v>
      </c>
      <c r="T153" s="5">
        <v>3</v>
      </c>
    </row>
    <row r="155" spans="1:20" x14ac:dyDescent="0.25">
      <c r="D155" s="2" t="s">
        <v>397</v>
      </c>
    </row>
    <row r="156" spans="1:20" x14ac:dyDescent="0.25">
      <c r="C156">
        <v>186</v>
      </c>
      <c r="D156" t="s">
        <v>398</v>
      </c>
      <c r="E156" t="s">
        <v>399</v>
      </c>
      <c r="F156" t="s">
        <v>400</v>
      </c>
      <c r="G156" t="s">
        <v>399</v>
      </c>
      <c r="H156" t="s">
        <v>401</v>
      </c>
      <c r="I156" t="s">
        <v>402</v>
      </c>
      <c r="K156">
        <v>9</v>
      </c>
      <c r="L156" t="s">
        <v>403</v>
      </c>
      <c r="M156" t="s">
        <v>10</v>
      </c>
      <c r="O156">
        <v>7</v>
      </c>
      <c r="P156" t="s">
        <v>404</v>
      </c>
      <c r="Q156" s="1" t="s">
        <v>402</v>
      </c>
    </row>
    <row r="157" spans="1:20" x14ac:dyDescent="0.25">
      <c r="C157">
        <v>187</v>
      </c>
      <c r="E157" t="s">
        <v>10</v>
      </c>
      <c r="G157" t="s">
        <v>399</v>
      </c>
      <c r="H157" t="s">
        <v>405</v>
      </c>
      <c r="I157" t="s">
        <v>10</v>
      </c>
      <c r="M157" t="s">
        <v>10</v>
      </c>
      <c r="O157">
        <v>13</v>
      </c>
      <c r="P157" t="s">
        <v>406</v>
      </c>
      <c r="Q157" s="1" t="s">
        <v>10</v>
      </c>
    </row>
    <row r="158" spans="1:20" x14ac:dyDescent="0.25">
      <c r="C158">
        <v>188</v>
      </c>
      <c r="O158">
        <v>8</v>
      </c>
      <c r="P158" t="s">
        <v>407</v>
      </c>
    </row>
    <row r="159" spans="1:20" x14ac:dyDescent="0.25">
      <c r="D159" s="2" t="s">
        <v>408</v>
      </c>
    </row>
    <row r="160" spans="1:20" x14ac:dyDescent="0.25">
      <c r="C160">
        <v>189</v>
      </c>
      <c r="D160" t="s">
        <v>409</v>
      </c>
      <c r="E160">
        <v>1</v>
      </c>
      <c r="G160" t="s">
        <v>20</v>
      </c>
      <c r="M160">
        <v>4</v>
      </c>
      <c r="Q160" s="1" t="s">
        <v>20</v>
      </c>
      <c r="T160">
        <v>2</v>
      </c>
    </row>
    <row r="161" spans="3:20" x14ac:dyDescent="0.25">
      <c r="C161">
        <v>190</v>
      </c>
      <c r="D161" t="s">
        <v>410</v>
      </c>
      <c r="E161">
        <v>1</v>
      </c>
      <c r="G161" t="s">
        <v>20</v>
      </c>
      <c r="M161">
        <v>4</v>
      </c>
      <c r="O161" t="s">
        <v>20</v>
      </c>
      <c r="Q161" s="1" t="s">
        <v>20</v>
      </c>
      <c r="T161">
        <v>2</v>
      </c>
    </row>
    <row r="162" spans="3:20" x14ac:dyDescent="0.25">
      <c r="C162">
        <v>191</v>
      </c>
      <c r="D162" t="s">
        <v>411</v>
      </c>
      <c r="E162">
        <v>1</v>
      </c>
      <c r="G162" t="s">
        <v>20</v>
      </c>
      <c r="M162">
        <v>4</v>
      </c>
      <c r="O162" t="s">
        <v>20</v>
      </c>
      <c r="Q162" s="1" t="s">
        <v>20</v>
      </c>
      <c r="T162">
        <v>2</v>
      </c>
    </row>
    <row r="163" spans="3:20" x14ac:dyDescent="0.25">
      <c r="C163">
        <v>192</v>
      </c>
      <c r="D163" t="s">
        <v>412</v>
      </c>
      <c r="E163">
        <v>1</v>
      </c>
      <c r="G163" t="s">
        <v>20</v>
      </c>
      <c r="M163" t="s">
        <v>20</v>
      </c>
      <c r="O163" t="s">
        <v>20</v>
      </c>
      <c r="Q163" s="1" t="s">
        <v>20</v>
      </c>
      <c r="T163">
        <v>1</v>
      </c>
    </row>
    <row r="164" spans="3:20" x14ac:dyDescent="0.25">
      <c r="C164">
        <v>193</v>
      </c>
      <c r="D164" s="2" t="s">
        <v>413</v>
      </c>
      <c r="E164">
        <v>1</v>
      </c>
      <c r="G164" t="s">
        <v>20</v>
      </c>
      <c r="M164" t="s">
        <v>20</v>
      </c>
      <c r="Q164" s="1" t="s">
        <v>20</v>
      </c>
      <c r="T164">
        <v>1</v>
      </c>
    </row>
    <row r="165" spans="3:20" x14ac:dyDescent="0.25">
      <c r="C165">
        <v>194</v>
      </c>
      <c r="D165" t="s">
        <v>414</v>
      </c>
      <c r="E165">
        <v>1</v>
      </c>
      <c r="G165" t="s">
        <v>20</v>
      </c>
      <c r="M165" t="s">
        <v>20</v>
      </c>
      <c r="O165" t="s">
        <v>20</v>
      </c>
      <c r="Q165" s="1" t="s">
        <v>20</v>
      </c>
      <c r="T165">
        <v>1</v>
      </c>
    </row>
    <row r="166" spans="3:20" x14ac:dyDescent="0.25">
      <c r="C166">
        <v>195</v>
      </c>
      <c r="D166" t="s">
        <v>415</v>
      </c>
      <c r="E166">
        <v>1</v>
      </c>
      <c r="G166" t="s">
        <v>20</v>
      </c>
      <c r="M166" t="s">
        <v>20</v>
      </c>
      <c r="O166" t="s">
        <v>20</v>
      </c>
      <c r="Q166" s="1" t="s">
        <v>20</v>
      </c>
      <c r="T166">
        <v>1</v>
      </c>
    </row>
    <row r="167" spans="3:20" x14ac:dyDescent="0.25">
      <c r="C167">
        <v>196</v>
      </c>
      <c r="D167" t="s">
        <v>416</v>
      </c>
      <c r="E167">
        <v>1</v>
      </c>
      <c r="G167" t="s">
        <v>20</v>
      </c>
      <c r="M167" t="s">
        <v>20</v>
      </c>
      <c r="O167" t="s">
        <v>20</v>
      </c>
      <c r="Q167" s="1" t="s">
        <v>20</v>
      </c>
      <c r="T167">
        <v>1</v>
      </c>
    </row>
    <row r="168" spans="3:20" x14ac:dyDescent="0.25">
      <c r="C168">
        <v>197</v>
      </c>
      <c r="D168" t="s">
        <v>417</v>
      </c>
      <c r="E168">
        <v>1</v>
      </c>
      <c r="G168" t="s">
        <v>20</v>
      </c>
      <c r="M168" t="s">
        <v>20</v>
      </c>
      <c r="O168" t="s">
        <v>20</v>
      </c>
      <c r="Q168" s="1" t="s">
        <v>20</v>
      </c>
      <c r="T168">
        <v>1</v>
      </c>
    </row>
    <row r="169" spans="3:20" x14ac:dyDescent="0.25">
      <c r="C169">
        <v>198</v>
      </c>
      <c r="D169" t="s">
        <v>418</v>
      </c>
      <c r="E169">
        <v>1</v>
      </c>
      <c r="G169" t="s">
        <v>20</v>
      </c>
      <c r="M169" t="s">
        <v>20</v>
      </c>
      <c r="O169" t="s">
        <v>20</v>
      </c>
      <c r="Q169" s="1" t="s">
        <v>20</v>
      </c>
      <c r="T169">
        <v>1</v>
      </c>
    </row>
    <row r="171" spans="3:20" x14ac:dyDescent="0.25">
      <c r="D171" t="s">
        <v>419</v>
      </c>
    </row>
    <row r="172" spans="3:20" x14ac:dyDescent="0.25">
      <c r="C172">
        <v>199</v>
      </c>
      <c r="D172" t="s">
        <v>420</v>
      </c>
      <c r="E172" t="s">
        <v>402</v>
      </c>
      <c r="F172" t="s">
        <v>421</v>
      </c>
      <c r="G172" t="s">
        <v>399</v>
      </c>
      <c r="H172" t="s">
        <v>422</v>
      </c>
      <c r="I172" t="s">
        <v>402</v>
      </c>
      <c r="J172" t="s">
        <v>423</v>
      </c>
      <c r="K172" t="s">
        <v>402</v>
      </c>
      <c r="L172" t="s">
        <v>424</v>
      </c>
      <c r="M172" t="s">
        <v>402</v>
      </c>
      <c r="N172" t="s">
        <v>425</v>
      </c>
      <c r="O172" t="s">
        <v>399</v>
      </c>
      <c r="P172" t="s">
        <v>426</v>
      </c>
      <c r="Q172" s="1" t="s">
        <v>402</v>
      </c>
      <c r="R172" t="s">
        <v>427</v>
      </c>
      <c r="S172" t="s">
        <v>10</v>
      </c>
    </row>
    <row r="173" spans="3:20" x14ac:dyDescent="0.25">
      <c r="D173" t="s">
        <v>428</v>
      </c>
    </row>
    <row r="175" spans="3:20" x14ac:dyDescent="0.25">
      <c r="C175">
        <v>200</v>
      </c>
      <c r="D175" t="s">
        <v>429</v>
      </c>
      <c r="E175" t="s">
        <v>399</v>
      </c>
      <c r="F175" t="s">
        <v>430</v>
      </c>
      <c r="G175" t="s">
        <v>402</v>
      </c>
      <c r="H175" t="s">
        <v>431</v>
      </c>
      <c r="I175" t="s">
        <v>399</v>
      </c>
      <c r="J175" t="s">
        <v>432</v>
      </c>
      <c r="K175" t="s">
        <v>433</v>
      </c>
      <c r="L175" t="s">
        <v>434</v>
      </c>
      <c r="M175" t="s">
        <v>399</v>
      </c>
      <c r="N175" t="s">
        <v>435</v>
      </c>
      <c r="O175" t="s">
        <v>399</v>
      </c>
      <c r="Q175" s="1" t="s">
        <v>399</v>
      </c>
      <c r="R175" t="s">
        <v>436</v>
      </c>
      <c r="S175" t="s">
        <v>10</v>
      </c>
    </row>
    <row r="176" spans="3:20" x14ac:dyDescent="0.25">
      <c r="D176" t="s">
        <v>437</v>
      </c>
      <c r="O176" t="s">
        <v>10</v>
      </c>
    </row>
    <row r="177" spans="3:19" x14ac:dyDescent="0.25">
      <c r="D177" t="s">
        <v>438</v>
      </c>
    </row>
    <row r="178" spans="3:19" x14ac:dyDescent="0.25">
      <c r="C178">
        <v>201</v>
      </c>
      <c r="D178" t="s">
        <v>439</v>
      </c>
      <c r="E178" t="s">
        <v>399</v>
      </c>
      <c r="F178" t="s">
        <v>440</v>
      </c>
      <c r="G178" t="s">
        <v>399</v>
      </c>
      <c r="H178" t="s">
        <v>441</v>
      </c>
      <c r="I178" t="s">
        <v>402</v>
      </c>
      <c r="J178" t="s">
        <v>442</v>
      </c>
      <c r="K178" t="s">
        <v>433</v>
      </c>
      <c r="L178" t="s">
        <v>434</v>
      </c>
      <c r="M178" t="s">
        <v>399</v>
      </c>
      <c r="N178" t="s">
        <v>443</v>
      </c>
      <c r="O178" t="s">
        <v>399</v>
      </c>
      <c r="P178" t="s">
        <v>444</v>
      </c>
      <c r="Q178" s="1" t="s">
        <v>399</v>
      </c>
      <c r="R178" t="s">
        <v>445</v>
      </c>
      <c r="S178" t="s">
        <v>10</v>
      </c>
    </row>
    <row r="179" spans="3:19" x14ac:dyDescent="0.25">
      <c r="D179" t="s">
        <v>446</v>
      </c>
    </row>
    <row r="181" spans="3:19" x14ac:dyDescent="0.25">
      <c r="D181" t="s">
        <v>447</v>
      </c>
      <c r="E181" t="s">
        <v>2</v>
      </c>
      <c r="G181" t="s">
        <v>3</v>
      </c>
      <c r="I181" t="s">
        <v>4</v>
      </c>
      <c r="K181" t="s">
        <v>5</v>
      </c>
      <c r="M181" t="s">
        <v>6</v>
      </c>
      <c r="O181" t="s">
        <v>448</v>
      </c>
      <c r="Q181" s="1" t="s">
        <v>8</v>
      </c>
    </row>
    <row r="182" spans="3:19" x14ac:dyDescent="0.25">
      <c r="C182">
        <v>5</v>
      </c>
      <c r="D182" t="s">
        <v>449</v>
      </c>
      <c r="E182">
        <v>2</v>
      </c>
      <c r="G182">
        <v>0</v>
      </c>
      <c r="I182">
        <v>0</v>
      </c>
      <c r="K182">
        <v>0</v>
      </c>
      <c r="M182">
        <v>3</v>
      </c>
      <c r="O182">
        <v>1</v>
      </c>
      <c r="Q182" s="1">
        <v>0</v>
      </c>
    </row>
    <row r="183" spans="3:19" x14ac:dyDescent="0.25">
      <c r="C183">
        <v>4</v>
      </c>
      <c r="D183" t="s">
        <v>450</v>
      </c>
      <c r="E183">
        <v>4</v>
      </c>
      <c r="G183">
        <v>0</v>
      </c>
      <c r="I183">
        <v>0</v>
      </c>
      <c r="K183">
        <v>0</v>
      </c>
      <c r="M183">
        <v>0</v>
      </c>
      <c r="O183">
        <v>0</v>
      </c>
      <c r="Q183" s="1">
        <v>0</v>
      </c>
    </row>
    <row r="184" spans="3:19" x14ac:dyDescent="0.25">
      <c r="C184">
        <v>4</v>
      </c>
      <c r="D184" t="s">
        <v>451</v>
      </c>
      <c r="E184">
        <v>4</v>
      </c>
      <c r="G184">
        <v>0</v>
      </c>
      <c r="I184">
        <v>0</v>
      </c>
      <c r="K184">
        <v>0</v>
      </c>
      <c r="M184">
        <v>0</v>
      </c>
      <c r="O184">
        <v>0</v>
      </c>
      <c r="Q184" s="1">
        <v>0</v>
      </c>
    </row>
    <row r="185" spans="3:19" x14ac:dyDescent="0.25">
      <c r="C185">
        <v>16</v>
      </c>
      <c r="D185" t="s">
        <v>452</v>
      </c>
      <c r="E185">
        <v>10</v>
      </c>
      <c r="G185">
        <v>10</v>
      </c>
      <c r="I185">
        <v>9</v>
      </c>
      <c r="K185">
        <v>6</v>
      </c>
      <c r="M185">
        <v>5</v>
      </c>
      <c r="O185">
        <v>11</v>
      </c>
      <c r="Q185" s="1">
        <v>9</v>
      </c>
    </row>
    <row r="186" spans="3:19" x14ac:dyDescent="0.25">
      <c r="C186">
        <v>9</v>
      </c>
      <c r="D186" t="s">
        <v>453</v>
      </c>
      <c r="E186">
        <v>2</v>
      </c>
      <c r="G186">
        <v>0</v>
      </c>
      <c r="I186">
        <v>0</v>
      </c>
      <c r="K186">
        <v>0</v>
      </c>
      <c r="M186">
        <v>3</v>
      </c>
      <c r="O186">
        <v>2</v>
      </c>
      <c r="Q186" s="1">
        <v>0</v>
      </c>
    </row>
    <row r="187" spans="3:19" x14ac:dyDescent="0.25">
      <c r="C187">
        <v>6</v>
      </c>
      <c r="D187" t="s">
        <v>454</v>
      </c>
      <c r="E187">
        <v>3</v>
      </c>
      <c r="G187">
        <v>0</v>
      </c>
      <c r="I187">
        <v>0</v>
      </c>
      <c r="K187">
        <v>0</v>
      </c>
      <c r="M187">
        <v>4</v>
      </c>
      <c r="O187">
        <v>0</v>
      </c>
      <c r="Q187" s="1">
        <v>0</v>
      </c>
    </row>
    <row r="188" spans="3:19" x14ac:dyDescent="0.25">
      <c r="C188">
        <v>8</v>
      </c>
      <c r="D188" t="s">
        <v>455</v>
      </c>
      <c r="E188">
        <v>0</v>
      </c>
      <c r="G188">
        <v>0</v>
      </c>
      <c r="I188">
        <v>0</v>
      </c>
      <c r="K188">
        <v>0</v>
      </c>
      <c r="M188">
        <v>2</v>
      </c>
      <c r="O188">
        <v>0</v>
      </c>
      <c r="Q188" s="1">
        <v>0</v>
      </c>
    </row>
    <row r="189" spans="3:19" x14ac:dyDescent="0.25">
      <c r="C189">
        <v>20</v>
      </c>
      <c r="D189" t="s">
        <v>456</v>
      </c>
      <c r="E189">
        <v>9</v>
      </c>
      <c r="G189">
        <v>1</v>
      </c>
      <c r="I189">
        <v>1</v>
      </c>
      <c r="K189">
        <v>1</v>
      </c>
      <c r="M189">
        <v>5</v>
      </c>
      <c r="O189">
        <v>1</v>
      </c>
      <c r="Q189" s="1">
        <v>2</v>
      </c>
    </row>
    <row r="190" spans="3:19" x14ac:dyDescent="0.25">
      <c r="C190">
        <v>34</v>
      </c>
      <c r="D190" t="s">
        <v>457</v>
      </c>
      <c r="E190">
        <v>21</v>
      </c>
      <c r="G190">
        <v>6</v>
      </c>
      <c r="I190">
        <v>4</v>
      </c>
      <c r="K190">
        <v>0</v>
      </c>
      <c r="M190">
        <v>13</v>
      </c>
      <c r="O190">
        <v>6</v>
      </c>
      <c r="Q190" s="1">
        <v>5</v>
      </c>
    </row>
    <row r="191" spans="3:19" x14ac:dyDescent="0.25">
      <c r="C191">
        <v>8</v>
      </c>
      <c r="D191" t="s">
        <v>458</v>
      </c>
      <c r="E191">
        <v>6</v>
      </c>
      <c r="G191">
        <v>0</v>
      </c>
      <c r="I191">
        <v>0</v>
      </c>
      <c r="K191">
        <v>0</v>
      </c>
      <c r="M191">
        <v>1</v>
      </c>
      <c r="O191">
        <v>2</v>
      </c>
      <c r="Q191" s="1">
        <v>1</v>
      </c>
    </row>
    <row r="192" spans="3:19" x14ac:dyDescent="0.25">
      <c r="C192">
        <v>8</v>
      </c>
      <c r="D192" t="s">
        <v>459</v>
      </c>
      <c r="E192">
        <v>8</v>
      </c>
      <c r="G192">
        <v>5</v>
      </c>
      <c r="I192">
        <v>1</v>
      </c>
      <c r="K192">
        <v>0</v>
      </c>
      <c r="M192">
        <v>1</v>
      </c>
      <c r="O192">
        <v>1</v>
      </c>
      <c r="Q192" s="1">
        <v>6</v>
      </c>
    </row>
    <row r="193" spans="2:20" x14ac:dyDescent="0.25">
      <c r="C193">
        <v>5</v>
      </c>
      <c r="D193" t="s">
        <v>460</v>
      </c>
      <c r="E193">
        <v>5</v>
      </c>
      <c r="G193">
        <v>0</v>
      </c>
      <c r="I193">
        <v>0</v>
      </c>
      <c r="K193">
        <v>0</v>
      </c>
      <c r="M193">
        <v>5</v>
      </c>
      <c r="O193">
        <v>0</v>
      </c>
      <c r="Q193" s="1">
        <v>0</v>
      </c>
    </row>
    <row r="194" spans="2:20" x14ac:dyDescent="0.25">
      <c r="C194">
        <v>15</v>
      </c>
      <c r="D194" t="s">
        <v>461</v>
      </c>
      <c r="E194">
        <v>10</v>
      </c>
      <c r="G194">
        <v>3</v>
      </c>
      <c r="I194">
        <v>1</v>
      </c>
      <c r="K194">
        <v>0</v>
      </c>
      <c r="M194">
        <v>6</v>
      </c>
      <c r="O194">
        <v>5</v>
      </c>
      <c r="Q194" s="1">
        <v>11</v>
      </c>
    </row>
    <row r="195" spans="2:20" x14ac:dyDescent="0.25">
      <c r="C195">
        <v>9</v>
      </c>
      <c r="D195" t="s">
        <v>462</v>
      </c>
      <c r="E195">
        <v>0</v>
      </c>
      <c r="G195">
        <v>0</v>
      </c>
      <c r="I195">
        <v>0</v>
      </c>
      <c r="K195">
        <v>0</v>
      </c>
      <c r="M195">
        <v>0</v>
      </c>
      <c r="O195">
        <v>0</v>
      </c>
      <c r="Q195" s="1">
        <v>0</v>
      </c>
    </row>
    <row r="196" spans="2:20" x14ac:dyDescent="0.25">
      <c r="C196">
        <v>4</v>
      </c>
      <c r="D196" t="s">
        <v>463</v>
      </c>
      <c r="E196">
        <v>4</v>
      </c>
      <c r="G196">
        <v>2</v>
      </c>
      <c r="I196">
        <v>1</v>
      </c>
      <c r="K196">
        <v>1</v>
      </c>
      <c r="M196">
        <v>2</v>
      </c>
      <c r="O196">
        <v>2</v>
      </c>
      <c r="Q196" s="1">
        <v>1</v>
      </c>
    </row>
    <row r="197" spans="2:20" x14ac:dyDescent="0.25">
      <c r="C197">
        <v>19</v>
      </c>
      <c r="D197" t="s">
        <v>464</v>
      </c>
      <c r="E197">
        <v>10</v>
      </c>
      <c r="G197">
        <v>4</v>
      </c>
      <c r="I197">
        <v>2</v>
      </c>
      <c r="K197">
        <v>0</v>
      </c>
      <c r="M197">
        <v>14</v>
      </c>
      <c r="O197">
        <v>3</v>
      </c>
      <c r="Q197" s="1">
        <v>2</v>
      </c>
    </row>
    <row r="198" spans="2:20" x14ac:dyDescent="0.25">
      <c r="C198">
        <v>2</v>
      </c>
      <c r="D198" t="s">
        <v>465</v>
      </c>
      <c r="E198">
        <v>1</v>
      </c>
      <c r="G198">
        <v>2</v>
      </c>
      <c r="I198">
        <v>0</v>
      </c>
      <c r="K198">
        <v>1</v>
      </c>
      <c r="M198">
        <v>0</v>
      </c>
      <c r="O198">
        <v>3</v>
      </c>
      <c r="Q198" s="1">
        <v>0</v>
      </c>
    </row>
    <row r="199" spans="2:20" x14ac:dyDescent="0.25">
      <c r="C199">
        <v>176</v>
      </c>
      <c r="D199" t="s">
        <v>466</v>
      </c>
      <c r="E199">
        <v>99</v>
      </c>
      <c r="G199">
        <v>33</v>
      </c>
      <c r="I199">
        <v>19</v>
      </c>
      <c r="K199">
        <v>9</v>
      </c>
      <c r="M199">
        <v>64</v>
      </c>
      <c r="O199">
        <v>37</v>
      </c>
      <c r="Q199" s="1">
        <v>37</v>
      </c>
    </row>
    <row r="201" spans="2:20" x14ac:dyDescent="0.25">
      <c r="B201" t="s">
        <v>467</v>
      </c>
    </row>
    <row r="202" spans="2:20" x14ac:dyDescent="0.25">
      <c r="B202">
        <v>11511</v>
      </c>
      <c r="C202">
        <v>1</v>
      </c>
      <c r="D202" t="s">
        <v>19</v>
      </c>
      <c r="E202" t="s">
        <v>20</v>
      </c>
      <c r="F202" t="s">
        <v>21</v>
      </c>
      <c r="G202" t="s">
        <v>20</v>
      </c>
      <c r="I202" t="s">
        <v>20</v>
      </c>
      <c r="M202" t="s">
        <v>20</v>
      </c>
      <c r="O202" t="s">
        <v>20</v>
      </c>
      <c r="Q202" s="1" t="s">
        <v>20</v>
      </c>
      <c r="S202" t="s">
        <v>10</v>
      </c>
      <c r="T202">
        <v>0</v>
      </c>
    </row>
    <row r="203" spans="2:20" x14ac:dyDescent="0.25">
      <c r="B203">
        <v>54194</v>
      </c>
      <c r="C203">
        <v>2</v>
      </c>
      <c r="D203" t="s">
        <v>22</v>
      </c>
      <c r="E203" t="s">
        <v>20</v>
      </c>
      <c r="G203" t="s">
        <v>20</v>
      </c>
      <c r="I203" t="s">
        <v>20</v>
      </c>
      <c r="M203" t="s">
        <v>20</v>
      </c>
      <c r="O203" t="s">
        <v>20</v>
      </c>
      <c r="Q203" s="1" t="s">
        <v>20</v>
      </c>
      <c r="S203" t="s">
        <v>10</v>
      </c>
      <c r="T203">
        <v>0</v>
      </c>
    </row>
    <row r="204" spans="2:20" x14ac:dyDescent="0.25">
      <c r="B204">
        <v>485113</v>
      </c>
      <c r="C204">
        <v>15</v>
      </c>
      <c r="D204" t="s">
        <v>49</v>
      </c>
      <c r="E204" t="s">
        <v>20</v>
      </c>
      <c r="G204" t="s">
        <v>20</v>
      </c>
      <c r="I204" t="s">
        <v>20</v>
      </c>
      <c r="K204" t="s">
        <v>10</v>
      </c>
      <c r="M204" t="s">
        <v>20</v>
      </c>
      <c r="O204" t="s">
        <v>20</v>
      </c>
      <c r="P204" t="s">
        <v>50</v>
      </c>
      <c r="Q204" s="1" t="s">
        <v>20</v>
      </c>
      <c r="S204" t="s">
        <v>10</v>
      </c>
      <c r="T204">
        <v>0</v>
      </c>
    </row>
    <row r="205" spans="2:20" x14ac:dyDescent="0.25">
      <c r="B205">
        <v>492</v>
      </c>
      <c r="C205">
        <v>17</v>
      </c>
      <c r="D205" t="s">
        <v>52</v>
      </c>
      <c r="E205" t="s">
        <v>20</v>
      </c>
      <c r="F205" t="s">
        <v>53</v>
      </c>
      <c r="G205" t="s">
        <v>20</v>
      </c>
      <c r="I205" t="s">
        <v>20</v>
      </c>
      <c r="M205" t="s">
        <v>20</v>
      </c>
      <c r="N205" t="s">
        <v>54</v>
      </c>
      <c r="O205" t="s">
        <v>20</v>
      </c>
      <c r="Q205" s="1" t="s">
        <v>20</v>
      </c>
      <c r="S205" t="s">
        <v>10</v>
      </c>
      <c r="T205">
        <v>0</v>
      </c>
    </row>
    <row r="206" spans="2:20" x14ac:dyDescent="0.25">
      <c r="B206">
        <v>492</v>
      </c>
      <c r="C206">
        <v>18</v>
      </c>
      <c r="D206" t="s">
        <v>55</v>
      </c>
      <c r="E206" t="s">
        <v>20</v>
      </c>
      <c r="G206" t="s">
        <v>20</v>
      </c>
      <c r="I206" t="s">
        <v>20</v>
      </c>
      <c r="M206" t="s">
        <v>20</v>
      </c>
      <c r="O206" t="s">
        <v>20</v>
      </c>
      <c r="Q206" s="1" t="s">
        <v>20</v>
      </c>
      <c r="S206" t="s">
        <v>10</v>
      </c>
      <c r="T206">
        <v>0</v>
      </c>
    </row>
    <row r="207" spans="2:20" x14ac:dyDescent="0.25">
      <c r="B207">
        <v>49313</v>
      </c>
      <c r="C207">
        <v>20</v>
      </c>
      <c r="D207" t="s">
        <v>59</v>
      </c>
      <c r="E207" t="s">
        <v>20</v>
      </c>
      <c r="G207" t="s">
        <v>20</v>
      </c>
      <c r="I207" t="s">
        <v>20</v>
      </c>
      <c r="M207" t="s">
        <v>20</v>
      </c>
      <c r="N207" t="s">
        <v>60</v>
      </c>
      <c r="O207" t="s">
        <v>20</v>
      </c>
      <c r="Q207" s="1" t="s">
        <v>20</v>
      </c>
      <c r="S207" t="s">
        <v>10</v>
      </c>
      <c r="T207">
        <v>0</v>
      </c>
    </row>
    <row r="208" spans="2:20" x14ac:dyDescent="0.25">
      <c r="B208">
        <v>49312</v>
      </c>
      <c r="C208">
        <v>24</v>
      </c>
      <c r="D208" t="s">
        <v>66</v>
      </c>
      <c r="E208" t="s">
        <v>20</v>
      </c>
      <c r="G208" t="s">
        <v>20</v>
      </c>
      <c r="I208" t="s">
        <v>20</v>
      </c>
      <c r="M208" t="s">
        <v>20</v>
      </c>
      <c r="N208" t="s">
        <v>60</v>
      </c>
      <c r="O208" t="s">
        <v>20</v>
      </c>
      <c r="Q208" s="1" t="s">
        <v>20</v>
      </c>
      <c r="S208" t="s">
        <v>10</v>
      </c>
      <c r="T208">
        <v>0</v>
      </c>
    </row>
    <row r="209" spans="1:20" x14ac:dyDescent="0.25">
      <c r="A209">
        <v>25</v>
      </c>
      <c r="B209">
        <v>56151</v>
      </c>
      <c r="C209">
        <v>27</v>
      </c>
      <c r="D209" t="s">
        <v>76</v>
      </c>
      <c r="E209" t="s">
        <v>20</v>
      </c>
      <c r="G209" t="s">
        <v>20</v>
      </c>
      <c r="I209" t="s">
        <v>20</v>
      </c>
      <c r="M209" t="s">
        <v>20</v>
      </c>
      <c r="O209" t="s">
        <v>20</v>
      </c>
      <c r="Q209" s="1" t="s">
        <v>20</v>
      </c>
      <c r="T209">
        <v>0</v>
      </c>
    </row>
    <row r="210" spans="1:20" x14ac:dyDescent="0.25">
      <c r="A210">
        <v>41</v>
      </c>
      <c r="B210">
        <v>2213</v>
      </c>
      <c r="C210">
        <v>41</v>
      </c>
      <c r="D210" t="s">
        <v>98</v>
      </c>
      <c r="E210" t="s">
        <v>20</v>
      </c>
      <c r="G210" t="s">
        <v>20</v>
      </c>
      <c r="I210" t="s">
        <v>20</v>
      </c>
      <c r="K210" t="s">
        <v>10</v>
      </c>
      <c r="M210" t="s">
        <v>20</v>
      </c>
      <c r="N210" t="s">
        <v>113</v>
      </c>
      <c r="O210" t="s">
        <v>20</v>
      </c>
      <c r="P210" t="s">
        <v>114</v>
      </c>
      <c r="Q210" s="1" t="s">
        <v>20</v>
      </c>
      <c r="S210" t="s">
        <v>10</v>
      </c>
      <c r="T210">
        <v>0</v>
      </c>
    </row>
    <row r="211" spans="1:20" x14ac:dyDescent="0.25">
      <c r="A211">
        <v>43</v>
      </c>
      <c r="B211">
        <v>484240</v>
      </c>
      <c r="C211">
        <v>43</v>
      </c>
      <c r="D211" t="s">
        <v>104</v>
      </c>
      <c r="E211" t="s">
        <v>20</v>
      </c>
      <c r="G211" t="s">
        <v>20</v>
      </c>
      <c r="I211" t="s">
        <v>20</v>
      </c>
      <c r="K211" t="s">
        <v>10</v>
      </c>
      <c r="M211" t="s">
        <v>20</v>
      </c>
      <c r="N211" t="s">
        <v>110</v>
      </c>
      <c r="O211" t="s">
        <v>20</v>
      </c>
      <c r="P211" t="s">
        <v>114</v>
      </c>
      <c r="Q211" s="1" t="s">
        <v>20</v>
      </c>
      <c r="R211" t="s">
        <v>112</v>
      </c>
      <c r="S211" t="s">
        <v>10</v>
      </c>
      <c r="T211">
        <v>0</v>
      </c>
    </row>
    <row r="212" spans="1:20" x14ac:dyDescent="0.25">
      <c r="A212">
        <v>47</v>
      </c>
      <c r="B212">
        <v>5221</v>
      </c>
      <c r="C212">
        <v>45</v>
      </c>
      <c r="D212" t="s">
        <v>118</v>
      </c>
      <c r="E212" t="s">
        <v>20</v>
      </c>
      <c r="G212" t="s">
        <v>20</v>
      </c>
      <c r="I212" t="s">
        <v>20</v>
      </c>
      <c r="M212" t="s">
        <v>20</v>
      </c>
      <c r="O212" t="s">
        <v>20</v>
      </c>
      <c r="Q212" s="1" t="s">
        <v>20</v>
      </c>
      <c r="S212" t="s">
        <v>10</v>
      </c>
      <c r="T212">
        <v>0</v>
      </c>
    </row>
    <row r="213" spans="1:20" x14ac:dyDescent="0.25">
      <c r="A213">
        <v>48</v>
      </c>
      <c r="B213">
        <v>524</v>
      </c>
      <c r="C213">
        <v>46</v>
      </c>
      <c r="D213" t="s">
        <v>119</v>
      </c>
      <c r="E213" t="s">
        <v>20</v>
      </c>
      <c r="G213" t="s">
        <v>20</v>
      </c>
      <c r="I213" t="s">
        <v>20</v>
      </c>
      <c r="M213" t="s">
        <v>20</v>
      </c>
      <c r="O213" t="s">
        <v>20</v>
      </c>
      <c r="Q213" s="1" t="s">
        <v>20</v>
      </c>
      <c r="S213" t="s">
        <v>10</v>
      </c>
      <c r="T213">
        <v>0</v>
      </c>
    </row>
    <row r="214" spans="1:20" x14ac:dyDescent="0.25">
      <c r="A214">
        <v>49</v>
      </c>
      <c r="B214" t="s">
        <v>120</v>
      </c>
      <c r="C214">
        <v>47</v>
      </c>
      <c r="D214" t="s">
        <v>121</v>
      </c>
      <c r="E214" t="s">
        <v>20</v>
      </c>
      <c r="G214" t="s">
        <v>20</v>
      </c>
      <c r="I214" t="s">
        <v>20</v>
      </c>
      <c r="M214" t="s">
        <v>20</v>
      </c>
      <c r="O214" t="s">
        <v>20</v>
      </c>
      <c r="Q214" s="1" t="s">
        <v>20</v>
      </c>
      <c r="S214" t="s">
        <v>10</v>
      </c>
      <c r="T214">
        <v>0</v>
      </c>
    </row>
    <row r="215" spans="1:20" x14ac:dyDescent="0.25">
      <c r="A215">
        <v>50</v>
      </c>
      <c r="B215">
        <v>52312</v>
      </c>
      <c r="C215">
        <v>48</v>
      </c>
      <c r="D215" t="s">
        <v>122</v>
      </c>
      <c r="E215" t="s">
        <v>20</v>
      </c>
      <c r="G215" t="s">
        <v>20</v>
      </c>
      <c r="I215" t="s">
        <v>20</v>
      </c>
      <c r="M215" t="s">
        <v>20</v>
      </c>
      <c r="O215" t="s">
        <v>20</v>
      </c>
      <c r="Q215" s="1" t="s">
        <v>20</v>
      </c>
      <c r="S215" t="s">
        <v>10</v>
      </c>
      <c r="T215">
        <v>0</v>
      </c>
    </row>
    <row r="216" spans="1:20" x14ac:dyDescent="0.25">
      <c r="A216">
        <v>51</v>
      </c>
      <c r="B216">
        <v>5312</v>
      </c>
      <c r="C216">
        <v>49</v>
      </c>
      <c r="D216" t="s">
        <v>123</v>
      </c>
      <c r="E216" t="s">
        <v>20</v>
      </c>
      <c r="G216" t="s">
        <v>20</v>
      </c>
      <c r="I216" t="s">
        <v>20</v>
      </c>
      <c r="M216" t="s">
        <v>20</v>
      </c>
      <c r="O216" t="s">
        <v>20</v>
      </c>
      <c r="Q216" s="1" t="s">
        <v>20</v>
      </c>
      <c r="S216" t="s">
        <v>10</v>
      </c>
      <c r="T216">
        <v>0</v>
      </c>
    </row>
    <row r="217" spans="1:20" x14ac:dyDescent="0.25">
      <c r="A217">
        <v>52</v>
      </c>
      <c r="B217">
        <v>5313</v>
      </c>
      <c r="C217">
        <v>50</v>
      </c>
      <c r="D217" t="s">
        <v>124</v>
      </c>
      <c r="E217" t="s">
        <v>20</v>
      </c>
      <c r="F217" t="s">
        <v>125</v>
      </c>
      <c r="G217" t="s">
        <v>20</v>
      </c>
      <c r="I217" t="s">
        <v>20</v>
      </c>
      <c r="M217" t="s">
        <v>20</v>
      </c>
      <c r="O217" t="s">
        <v>20</v>
      </c>
      <c r="Q217" s="1" t="s">
        <v>20</v>
      </c>
      <c r="S217" t="s">
        <v>10</v>
      </c>
      <c r="T217">
        <v>0</v>
      </c>
    </row>
    <row r="218" spans="1:20" x14ac:dyDescent="0.25">
      <c r="A218">
        <v>58</v>
      </c>
      <c r="B218" t="s">
        <v>130</v>
      </c>
      <c r="C218">
        <v>53</v>
      </c>
      <c r="D218" t="s">
        <v>131</v>
      </c>
      <c r="E218" t="s">
        <v>20</v>
      </c>
      <c r="F218" t="s">
        <v>132</v>
      </c>
      <c r="G218" t="s">
        <v>20</v>
      </c>
      <c r="I218" t="s">
        <v>20</v>
      </c>
      <c r="M218" t="s">
        <v>20</v>
      </c>
      <c r="N218" t="s">
        <v>133</v>
      </c>
      <c r="O218" t="s">
        <v>20</v>
      </c>
      <c r="Q218" s="1" t="s">
        <v>20</v>
      </c>
      <c r="S218" t="s">
        <v>10</v>
      </c>
      <c r="T218">
        <v>0</v>
      </c>
    </row>
    <row r="219" spans="1:20" x14ac:dyDescent="0.25">
      <c r="A219">
        <v>62</v>
      </c>
      <c r="B219">
        <v>812331</v>
      </c>
      <c r="C219">
        <v>57</v>
      </c>
      <c r="D219" t="s">
        <v>137</v>
      </c>
      <c r="E219" t="s">
        <v>20</v>
      </c>
      <c r="G219" t="s">
        <v>20</v>
      </c>
      <c r="I219" t="s">
        <v>20</v>
      </c>
      <c r="K219" t="s">
        <v>10</v>
      </c>
      <c r="M219" t="s">
        <v>20</v>
      </c>
      <c r="O219" t="s">
        <v>20</v>
      </c>
      <c r="Q219" s="1" t="s">
        <v>20</v>
      </c>
      <c r="S219" t="s">
        <v>10</v>
      </c>
      <c r="T219">
        <v>0</v>
      </c>
    </row>
    <row r="220" spans="1:20" x14ac:dyDescent="0.25">
      <c r="A220">
        <v>63</v>
      </c>
      <c r="B220">
        <v>81221</v>
      </c>
      <c r="C220">
        <v>58</v>
      </c>
      <c r="D220" t="s">
        <v>138</v>
      </c>
      <c r="E220" t="s">
        <v>20</v>
      </c>
      <c r="F220" t="s">
        <v>139</v>
      </c>
      <c r="G220" t="s">
        <v>20</v>
      </c>
      <c r="I220" t="s">
        <v>20</v>
      </c>
      <c r="K220" t="s">
        <v>10</v>
      </c>
      <c r="M220" t="s">
        <v>20</v>
      </c>
      <c r="O220" t="s">
        <v>20</v>
      </c>
      <c r="Q220" s="1" t="s">
        <v>20</v>
      </c>
      <c r="R220" t="s">
        <v>140</v>
      </c>
      <c r="S220" t="s">
        <v>10</v>
      </c>
      <c r="T220">
        <v>0</v>
      </c>
    </row>
    <row r="221" spans="1:20" x14ac:dyDescent="0.25">
      <c r="A221">
        <v>64</v>
      </c>
      <c r="B221">
        <v>713990</v>
      </c>
      <c r="C221">
        <v>59</v>
      </c>
      <c r="D221" t="s">
        <v>141</v>
      </c>
      <c r="E221" t="s">
        <v>20</v>
      </c>
      <c r="G221" t="s">
        <v>20</v>
      </c>
      <c r="I221" t="s">
        <v>20</v>
      </c>
      <c r="M221" t="s">
        <v>20</v>
      </c>
      <c r="O221" t="s">
        <v>20</v>
      </c>
      <c r="Q221" s="1" t="s">
        <v>20</v>
      </c>
      <c r="S221" t="s">
        <v>10</v>
      </c>
      <c r="T221">
        <v>0</v>
      </c>
    </row>
    <row r="222" spans="1:20" x14ac:dyDescent="0.25">
      <c r="A222">
        <v>69</v>
      </c>
      <c r="B222">
        <v>81231</v>
      </c>
      <c r="C222">
        <v>63</v>
      </c>
      <c r="D222" t="s">
        <v>149</v>
      </c>
      <c r="E222" t="s">
        <v>20</v>
      </c>
      <c r="G222" t="s">
        <v>20</v>
      </c>
      <c r="I222" t="s">
        <v>20</v>
      </c>
      <c r="M222" t="s">
        <v>20</v>
      </c>
      <c r="O222" t="s">
        <v>20</v>
      </c>
      <c r="Q222" s="1" t="s">
        <v>20</v>
      </c>
      <c r="S222" t="s">
        <v>10</v>
      </c>
      <c r="T222">
        <v>0</v>
      </c>
    </row>
    <row r="223" spans="1:20" x14ac:dyDescent="0.25">
      <c r="A223">
        <v>70</v>
      </c>
      <c r="B223">
        <v>81232</v>
      </c>
      <c r="C223">
        <v>64</v>
      </c>
      <c r="D223" t="s">
        <v>150</v>
      </c>
      <c r="E223" t="s">
        <v>20</v>
      </c>
      <c r="G223" t="s">
        <v>20</v>
      </c>
      <c r="I223" t="s">
        <v>20</v>
      </c>
      <c r="M223" t="s">
        <v>20</v>
      </c>
      <c r="O223" t="s">
        <v>20</v>
      </c>
      <c r="Q223" s="1" t="s">
        <v>20</v>
      </c>
      <c r="S223" t="s">
        <v>10</v>
      </c>
      <c r="T223">
        <v>0</v>
      </c>
    </row>
    <row r="224" spans="1:20" x14ac:dyDescent="0.25">
      <c r="A224">
        <v>73</v>
      </c>
      <c r="B224" t="s">
        <v>158</v>
      </c>
      <c r="C224">
        <v>67</v>
      </c>
      <c r="D224" t="s">
        <v>159</v>
      </c>
      <c r="E224" t="s">
        <v>20</v>
      </c>
      <c r="F224" t="s">
        <v>160</v>
      </c>
      <c r="G224" t="s">
        <v>20</v>
      </c>
      <c r="I224" t="s">
        <v>20</v>
      </c>
      <c r="M224" t="s">
        <v>20</v>
      </c>
      <c r="O224" t="s">
        <v>20</v>
      </c>
      <c r="Q224" s="1" t="s">
        <v>20</v>
      </c>
      <c r="S224" t="s">
        <v>10</v>
      </c>
      <c r="T224">
        <v>0</v>
      </c>
    </row>
    <row r="225" spans="1:20" x14ac:dyDescent="0.25">
      <c r="A225">
        <v>74</v>
      </c>
      <c r="B225">
        <v>81143</v>
      </c>
      <c r="C225">
        <v>68</v>
      </c>
      <c r="D225" t="s">
        <v>161</v>
      </c>
      <c r="E225" t="s">
        <v>20</v>
      </c>
      <c r="G225" t="s">
        <v>20</v>
      </c>
      <c r="I225" t="s">
        <v>20</v>
      </c>
      <c r="M225" t="s">
        <v>20</v>
      </c>
      <c r="O225" t="s">
        <v>20</v>
      </c>
      <c r="Q225" s="1" t="s">
        <v>20</v>
      </c>
      <c r="S225" t="s">
        <v>10</v>
      </c>
      <c r="T225">
        <v>0</v>
      </c>
    </row>
    <row r="226" spans="1:20" x14ac:dyDescent="0.25">
      <c r="A226">
        <v>76</v>
      </c>
      <c r="B226">
        <v>541213</v>
      </c>
      <c r="C226">
        <v>70</v>
      </c>
      <c r="D226" t="s">
        <v>163</v>
      </c>
      <c r="E226" t="s">
        <v>20</v>
      </c>
      <c r="G226" t="s">
        <v>20</v>
      </c>
      <c r="I226" t="s">
        <v>20</v>
      </c>
      <c r="M226" t="s">
        <v>20</v>
      </c>
      <c r="O226" t="s">
        <v>20</v>
      </c>
      <c r="Q226" s="1" t="s">
        <v>20</v>
      </c>
      <c r="S226" t="s">
        <v>10</v>
      </c>
      <c r="T226">
        <v>0</v>
      </c>
    </row>
    <row r="227" spans="1:20" x14ac:dyDescent="0.25">
      <c r="A227">
        <v>82</v>
      </c>
      <c r="B227">
        <v>54185</v>
      </c>
      <c r="C227">
        <v>73</v>
      </c>
      <c r="D227" t="s">
        <v>169</v>
      </c>
      <c r="E227" t="s">
        <v>20</v>
      </c>
      <c r="G227" t="s">
        <v>20</v>
      </c>
      <c r="I227" t="s">
        <v>20</v>
      </c>
      <c r="M227" t="s">
        <v>20</v>
      </c>
      <c r="O227" t="s">
        <v>20</v>
      </c>
      <c r="Q227" s="1" t="s">
        <v>20</v>
      </c>
      <c r="R227" t="s">
        <v>170</v>
      </c>
      <c r="S227" t="s">
        <v>10</v>
      </c>
      <c r="T227">
        <v>0</v>
      </c>
    </row>
    <row r="228" spans="1:20" x14ac:dyDescent="0.25">
      <c r="A228">
        <v>83</v>
      </c>
      <c r="B228">
        <v>54184</v>
      </c>
      <c r="C228">
        <v>74</v>
      </c>
      <c r="D228" t="s">
        <v>171</v>
      </c>
      <c r="E228" t="s">
        <v>20</v>
      </c>
      <c r="G228" t="s">
        <v>20</v>
      </c>
      <c r="I228" t="s">
        <v>20</v>
      </c>
      <c r="M228" t="s">
        <v>20</v>
      </c>
      <c r="O228" t="s">
        <v>20</v>
      </c>
      <c r="Q228" s="1" t="s">
        <v>20</v>
      </c>
      <c r="S228" t="s">
        <v>10</v>
      </c>
      <c r="T228">
        <v>0</v>
      </c>
    </row>
    <row r="229" spans="1:20" x14ac:dyDescent="0.25">
      <c r="A229">
        <v>84</v>
      </c>
      <c r="B229">
        <v>54184</v>
      </c>
      <c r="C229">
        <v>75</v>
      </c>
      <c r="D229" t="s">
        <v>172</v>
      </c>
      <c r="E229" t="s">
        <v>20</v>
      </c>
      <c r="G229" t="s">
        <v>20</v>
      </c>
      <c r="I229" t="s">
        <v>20</v>
      </c>
      <c r="M229" t="s">
        <v>20</v>
      </c>
      <c r="O229" t="s">
        <v>20</v>
      </c>
      <c r="Q229" s="1" t="s">
        <v>20</v>
      </c>
      <c r="S229" t="s">
        <v>10</v>
      </c>
      <c r="T229">
        <v>0</v>
      </c>
    </row>
    <row r="230" spans="1:20" x14ac:dyDescent="0.25">
      <c r="A230">
        <v>85</v>
      </c>
      <c r="B230">
        <v>54184</v>
      </c>
      <c r="C230">
        <v>76</v>
      </c>
      <c r="D230" t="s">
        <v>173</v>
      </c>
      <c r="E230" t="s">
        <v>20</v>
      </c>
      <c r="G230" t="s">
        <v>20</v>
      </c>
      <c r="I230" t="s">
        <v>20</v>
      </c>
      <c r="J230" t="s">
        <v>174</v>
      </c>
      <c r="M230" t="s">
        <v>20</v>
      </c>
      <c r="O230" t="s">
        <v>20</v>
      </c>
      <c r="Q230" s="1" t="s">
        <v>20</v>
      </c>
      <c r="S230" t="s">
        <v>10</v>
      </c>
      <c r="T230">
        <v>0</v>
      </c>
    </row>
    <row r="231" spans="1:20" x14ac:dyDescent="0.25">
      <c r="A231">
        <v>86</v>
      </c>
      <c r="B231">
        <v>54184</v>
      </c>
      <c r="C231">
        <v>77</v>
      </c>
      <c r="D231" t="s">
        <v>175</v>
      </c>
      <c r="E231" t="s">
        <v>20</v>
      </c>
      <c r="G231" t="s">
        <v>20</v>
      </c>
      <c r="I231" t="s">
        <v>20</v>
      </c>
      <c r="J231" t="s">
        <v>174</v>
      </c>
      <c r="M231" t="s">
        <v>20</v>
      </c>
      <c r="O231" t="s">
        <v>20</v>
      </c>
      <c r="Q231" s="1" t="s">
        <v>20</v>
      </c>
      <c r="S231" t="s">
        <v>10</v>
      </c>
      <c r="T231">
        <v>0</v>
      </c>
    </row>
    <row r="232" spans="1:20" x14ac:dyDescent="0.25">
      <c r="A232">
        <v>89</v>
      </c>
      <c r="B232">
        <v>81299</v>
      </c>
      <c r="C232">
        <v>80</v>
      </c>
      <c r="D232" t="s">
        <v>180</v>
      </c>
      <c r="E232" t="s">
        <v>20</v>
      </c>
      <c r="G232" t="s">
        <v>20</v>
      </c>
      <c r="I232" t="s">
        <v>20</v>
      </c>
      <c r="M232" t="s">
        <v>20</v>
      </c>
      <c r="O232" t="s">
        <v>20</v>
      </c>
      <c r="Q232" s="1" t="s">
        <v>20</v>
      </c>
      <c r="S232" t="s">
        <v>10</v>
      </c>
      <c r="T232">
        <v>0</v>
      </c>
    </row>
    <row r="233" spans="1:20" x14ac:dyDescent="0.25">
      <c r="A233">
        <v>90</v>
      </c>
      <c r="B233">
        <v>56144</v>
      </c>
      <c r="C233">
        <v>81</v>
      </c>
      <c r="D233" t="s">
        <v>181</v>
      </c>
      <c r="E233" t="s">
        <v>20</v>
      </c>
      <c r="G233" t="s">
        <v>20</v>
      </c>
      <c r="I233" t="s">
        <v>20</v>
      </c>
      <c r="M233" t="s">
        <v>20</v>
      </c>
      <c r="O233" t="s">
        <v>20</v>
      </c>
      <c r="Q233" s="1" t="s">
        <v>20</v>
      </c>
      <c r="S233" t="s">
        <v>10</v>
      </c>
      <c r="T233">
        <v>0</v>
      </c>
    </row>
    <row r="234" spans="1:20" x14ac:dyDescent="0.25">
      <c r="A234">
        <v>92</v>
      </c>
      <c r="B234">
        <v>812331</v>
      </c>
      <c r="C234">
        <v>83</v>
      </c>
      <c r="D234" t="s">
        <v>184</v>
      </c>
      <c r="E234" t="s">
        <v>20</v>
      </c>
      <c r="F234" t="s">
        <v>185</v>
      </c>
      <c r="G234" t="s">
        <v>20</v>
      </c>
      <c r="I234" t="s">
        <v>20</v>
      </c>
      <c r="K234" t="s">
        <v>10</v>
      </c>
      <c r="M234" t="s">
        <v>20</v>
      </c>
      <c r="O234" t="s">
        <v>20</v>
      </c>
      <c r="P234" t="s">
        <v>186</v>
      </c>
      <c r="Q234" s="1" t="s">
        <v>20</v>
      </c>
      <c r="S234" t="s">
        <v>10</v>
      </c>
      <c r="T234">
        <v>0</v>
      </c>
    </row>
    <row r="235" spans="1:20" x14ac:dyDescent="0.25">
      <c r="A235">
        <v>98</v>
      </c>
      <c r="B235">
        <v>541910</v>
      </c>
      <c r="C235">
        <v>89</v>
      </c>
      <c r="D235" t="s">
        <v>194</v>
      </c>
      <c r="E235" t="s">
        <v>20</v>
      </c>
      <c r="F235" t="s">
        <v>195</v>
      </c>
      <c r="G235" t="s">
        <v>20</v>
      </c>
      <c r="I235" t="s">
        <v>20</v>
      </c>
      <c r="M235" t="s">
        <v>20</v>
      </c>
      <c r="O235" t="s">
        <v>20</v>
      </c>
      <c r="Q235" s="1" t="s">
        <v>20</v>
      </c>
      <c r="S235" t="s">
        <v>10</v>
      </c>
      <c r="T235">
        <v>0</v>
      </c>
    </row>
    <row r="236" spans="1:20" x14ac:dyDescent="0.25">
      <c r="A236">
        <v>106</v>
      </c>
      <c r="B236">
        <v>541199</v>
      </c>
      <c r="C236">
        <v>96</v>
      </c>
      <c r="D236" t="s">
        <v>207</v>
      </c>
      <c r="E236" t="s">
        <v>20</v>
      </c>
      <c r="G236" t="s">
        <v>20</v>
      </c>
      <c r="I236" t="s">
        <v>20</v>
      </c>
      <c r="M236" t="s">
        <v>20</v>
      </c>
      <c r="O236" t="s">
        <v>20</v>
      </c>
      <c r="Q236" s="1" t="s">
        <v>20</v>
      </c>
      <c r="T236">
        <v>0</v>
      </c>
    </row>
    <row r="237" spans="1:20" x14ac:dyDescent="0.25">
      <c r="A237">
        <v>111</v>
      </c>
      <c r="B237">
        <v>561422</v>
      </c>
      <c r="C237">
        <v>101</v>
      </c>
      <c r="D237" t="s">
        <v>218</v>
      </c>
      <c r="E237" t="s">
        <v>20</v>
      </c>
      <c r="G237" t="s">
        <v>20</v>
      </c>
      <c r="I237" t="s">
        <v>20</v>
      </c>
      <c r="M237" t="s">
        <v>20</v>
      </c>
      <c r="O237" t="s">
        <v>20</v>
      </c>
      <c r="Q237" s="1" t="s">
        <v>20</v>
      </c>
      <c r="T237">
        <v>0</v>
      </c>
    </row>
    <row r="238" spans="1:20" x14ac:dyDescent="0.25">
      <c r="A238">
        <v>114</v>
      </c>
      <c r="B238">
        <v>54138</v>
      </c>
      <c r="C238">
        <v>104</v>
      </c>
      <c r="D238" t="s">
        <v>221</v>
      </c>
      <c r="E238" t="s">
        <v>20</v>
      </c>
      <c r="G238" t="s">
        <v>20</v>
      </c>
      <c r="I238" t="s">
        <v>20</v>
      </c>
      <c r="M238" t="s">
        <v>20</v>
      </c>
      <c r="O238" t="s">
        <v>20</v>
      </c>
      <c r="Q238" s="1" t="s">
        <v>20</v>
      </c>
      <c r="T238">
        <v>0</v>
      </c>
    </row>
    <row r="239" spans="1:20" x14ac:dyDescent="0.25">
      <c r="A239">
        <v>123</v>
      </c>
      <c r="B239">
        <v>517919</v>
      </c>
      <c r="C239">
        <v>111</v>
      </c>
      <c r="D239" t="s">
        <v>234</v>
      </c>
      <c r="E239" t="s">
        <v>20</v>
      </c>
      <c r="G239" t="s">
        <v>20</v>
      </c>
      <c r="I239" t="s">
        <v>20</v>
      </c>
      <c r="J239" t="s">
        <v>235</v>
      </c>
      <c r="M239" t="s">
        <v>20</v>
      </c>
      <c r="O239" t="s">
        <v>20</v>
      </c>
      <c r="Q239" s="1" t="s">
        <v>20</v>
      </c>
      <c r="S239" t="s">
        <v>10</v>
      </c>
      <c r="T239">
        <v>0</v>
      </c>
    </row>
    <row r="240" spans="1:20" x14ac:dyDescent="0.25">
      <c r="A240">
        <v>124</v>
      </c>
      <c r="B240">
        <v>517110</v>
      </c>
      <c r="C240">
        <v>112</v>
      </c>
      <c r="D240" t="s">
        <v>236</v>
      </c>
      <c r="E240" t="s">
        <v>20</v>
      </c>
      <c r="G240" t="s">
        <v>20</v>
      </c>
      <c r="I240" t="s">
        <v>20</v>
      </c>
      <c r="J240" t="s">
        <v>235</v>
      </c>
      <c r="M240" t="s">
        <v>20</v>
      </c>
      <c r="O240" t="s">
        <v>20</v>
      </c>
      <c r="P240" t="s">
        <v>237</v>
      </c>
      <c r="Q240" s="1" t="s">
        <v>20</v>
      </c>
      <c r="S240" t="s">
        <v>10</v>
      </c>
      <c r="T240">
        <v>0</v>
      </c>
    </row>
    <row r="241" spans="1:20" x14ac:dyDescent="0.25">
      <c r="A241">
        <v>154</v>
      </c>
      <c r="B241">
        <v>71312</v>
      </c>
      <c r="C241">
        <v>136</v>
      </c>
      <c r="D241" t="s">
        <v>285</v>
      </c>
      <c r="E241" t="s">
        <v>20</v>
      </c>
      <c r="G241" t="s">
        <v>20</v>
      </c>
      <c r="I241" t="s">
        <v>20</v>
      </c>
      <c r="M241" t="s">
        <v>20</v>
      </c>
      <c r="O241" t="s">
        <v>20</v>
      </c>
      <c r="Q241" s="1" t="s">
        <v>20</v>
      </c>
      <c r="T241">
        <v>0</v>
      </c>
    </row>
    <row r="242" spans="1:20" x14ac:dyDescent="0.25">
      <c r="A242">
        <v>158</v>
      </c>
      <c r="B242">
        <v>71312</v>
      </c>
      <c r="C242">
        <v>140</v>
      </c>
      <c r="D242" t="s">
        <v>295</v>
      </c>
      <c r="E242" t="s">
        <v>20</v>
      </c>
      <c r="G242" t="s">
        <v>20</v>
      </c>
      <c r="I242" t="s">
        <v>20</v>
      </c>
      <c r="K242" t="s">
        <v>10</v>
      </c>
      <c r="M242" t="s">
        <v>20</v>
      </c>
      <c r="O242" t="s">
        <v>20</v>
      </c>
      <c r="Q242" s="1" t="s">
        <v>20</v>
      </c>
      <c r="T242">
        <v>0</v>
      </c>
    </row>
    <row r="243" spans="1:20" x14ac:dyDescent="0.25">
      <c r="A243">
        <v>164</v>
      </c>
      <c r="B243">
        <v>5412</v>
      </c>
      <c r="C243">
        <v>144</v>
      </c>
      <c r="D243" t="s">
        <v>304</v>
      </c>
      <c r="E243" t="s">
        <v>20</v>
      </c>
      <c r="G243" t="s">
        <v>20</v>
      </c>
      <c r="I243" t="s">
        <v>20</v>
      </c>
      <c r="M243" t="s">
        <v>20</v>
      </c>
      <c r="O243" t="s">
        <v>20</v>
      </c>
      <c r="Q243" s="1" t="s">
        <v>20</v>
      </c>
      <c r="T243">
        <v>0</v>
      </c>
    </row>
    <row r="244" spans="1:20" x14ac:dyDescent="0.25">
      <c r="A244">
        <v>165</v>
      </c>
      <c r="B244">
        <v>54131</v>
      </c>
      <c r="C244">
        <v>145</v>
      </c>
      <c r="D244" t="s">
        <v>305</v>
      </c>
      <c r="E244" t="s">
        <v>20</v>
      </c>
      <c r="G244" t="s">
        <v>20</v>
      </c>
      <c r="I244" t="s">
        <v>20</v>
      </c>
      <c r="M244" t="s">
        <v>20</v>
      </c>
      <c r="O244" t="s">
        <v>20</v>
      </c>
      <c r="Q244" s="1" t="s">
        <v>20</v>
      </c>
      <c r="T244">
        <v>0</v>
      </c>
    </row>
    <row r="245" spans="1:20" x14ac:dyDescent="0.25">
      <c r="A245">
        <v>166</v>
      </c>
      <c r="B245">
        <v>54111</v>
      </c>
      <c r="C245">
        <v>146</v>
      </c>
      <c r="D245" t="s">
        <v>306</v>
      </c>
      <c r="E245" t="s">
        <v>20</v>
      </c>
      <c r="G245" t="s">
        <v>20</v>
      </c>
      <c r="I245" t="s">
        <v>20</v>
      </c>
      <c r="M245" t="s">
        <v>20</v>
      </c>
      <c r="O245" t="s">
        <v>20</v>
      </c>
      <c r="Q245" s="1" t="s">
        <v>20</v>
      </c>
      <c r="T245">
        <v>0</v>
      </c>
    </row>
    <row r="246" spans="1:20" x14ac:dyDescent="0.25">
      <c r="A246">
        <v>167</v>
      </c>
      <c r="B246">
        <v>6212</v>
      </c>
      <c r="C246">
        <v>147</v>
      </c>
      <c r="D246" t="s">
        <v>307</v>
      </c>
      <c r="E246" t="s">
        <v>20</v>
      </c>
      <c r="G246" t="s">
        <v>20</v>
      </c>
      <c r="I246" t="s">
        <v>20</v>
      </c>
      <c r="M246" t="s">
        <v>20</v>
      </c>
      <c r="O246" t="s">
        <v>20</v>
      </c>
      <c r="Q246" s="1" t="s">
        <v>20</v>
      </c>
      <c r="T246">
        <v>0</v>
      </c>
    </row>
    <row r="247" spans="1:20" x14ac:dyDescent="0.25">
      <c r="A247">
        <v>168</v>
      </c>
      <c r="B247">
        <v>54133</v>
      </c>
      <c r="C247">
        <v>148</v>
      </c>
      <c r="D247" t="s">
        <v>308</v>
      </c>
      <c r="E247" t="s">
        <v>20</v>
      </c>
      <c r="G247" t="s">
        <v>20</v>
      </c>
      <c r="I247" t="s">
        <v>20</v>
      </c>
      <c r="M247" t="s">
        <v>20</v>
      </c>
      <c r="O247" t="s">
        <v>20</v>
      </c>
      <c r="Q247" s="1" t="s">
        <v>20</v>
      </c>
      <c r="T247">
        <v>0</v>
      </c>
    </row>
    <row r="248" spans="1:20" x14ac:dyDescent="0.25">
      <c r="A248">
        <v>169</v>
      </c>
      <c r="B248">
        <v>54137</v>
      </c>
      <c r="C248">
        <v>149</v>
      </c>
      <c r="D248" t="s">
        <v>309</v>
      </c>
      <c r="E248" t="s">
        <v>20</v>
      </c>
      <c r="G248" t="s">
        <v>20</v>
      </c>
      <c r="I248" t="s">
        <v>20</v>
      </c>
      <c r="M248" t="s">
        <v>20</v>
      </c>
      <c r="O248" t="s">
        <v>20</v>
      </c>
      <c r="Q248" s="1" t="s">
        <v>20</v>
      </c>
      <c r="T248">
        <v>0</v>
      </c>
    </row>
    <row r="249" spans="1:20" x14ac:dyDescent="0.25">
      <c r="A249">
        <v>170</v>
      </c>
      <c r="B249">
        <v>6215</v>
      </c>
      <c r="C249">
        <v>150</v>
      </c>
      <c r="D249" t="s">
        <v>310</v>
      </c>
      <c r="E249" t="s">
        <v>20</v>
      </c>
      <c r="G249" t="s">
        <v>20</v>
      </c>
      <c r="I249" t="s">
        <v>20</v>
      </c>
      <c r="M249" t="s">
        <v>20</v>
      </c>
      <c r="O249" t="s">
        <v>20</v>
      </c>
      <c r="Q249" s="1" t="s">
        <v>20</v>
      </c>
      <c r="T249">
        <v>0</v>
      </c>
    </row>
    <row r="250" spans="1:20" x14ac:dyDescent="0.25">
      <c r="A250">
        <v>171</v>
      </c>
      <c r="B250">
        <v>62311</v>
      </c>
      <c r="C250">
        <v>151</v>
      </c>
      <c r="D250" t="s">
        <v>311</v>
      </c>
      <c r="E250" t="s">
        <v>20</v>
      </c>
      <c r="F250" t="s">
        <v>312</v>
      </c>
      <c r="G250" t="s">
        <v>20</v>
      </c>
      <c r="I250" t="s">
        <v>20</v>
      </c>
      <c r="M250" t="s">
        <v>20</v>
      </c>
      <c r="O250" t="s">
        <v>20</v>
      </c>
      <c r="Q250" s="1" t="s">
        <v>20</v>
      </c>
      <c r="T250">
        <v>0</v>
      </c>
    </row>
    <row r="251" spans="1:20" x14ac:dyDescent="0.25">
      <c r="A251">
        <v>172</v>
      </c>
      <c r="B251">
        <v>6211</v>
      </c>
      <c r="C251">
        <v>152</v>
      </c>
      <c r="D251" t="s">
        <v>313</v>
      </c>
      <c r="E251" t="s">
        <v>20</v>
      </c>
      <c r="F251" t="s">
        <v>312</v>
      </c>
      <c r="G251" t="s">
        <v>20</v>
      </c>
      <c r="I251" t="s">
        <v>20</v>
      </c>
      <c r="M251" t="s">
        <v>20</v>
      </c>
      <c r="O251" t="s">
        <v>20</v>
      </c>
      <c r="Q251" s="1" t="s">
        <v>20</v>
      </c>
      <c r="T251">
        <v>0</v>
      </c>
    </row>
    <row r="252" spans="1:20" x14ac:dyDescent="0.25">
      <c r="A252">
        <v>193</v>
      </c>
      <c r="B252">
        <v>488190</v>
      </c>
      <c r="C252">
        <v>169</v>
      </c>
      <c r="D252" t="s">
        <v>362</v>
      </c>
      <c r="E252" t="s">
        <v>20</v>
      </c>
      <c r="G252" t="s">
        <v>20</v>
      </c>
      <c r="I252" t="s">
        <v>20</v>
      </c>
      <c r="K252" t="s">
        <v>10</v>
      </c>
      <c r="M252" t="s">
        <v>20</v>
      </c>
      <c r="O252" t="s">
        <v>20</v>
      </c>
      <c r="Q252" s="1" t="s">
        <v>20</v>
      </c>
      <c r="S252" t="s">
        <v>10</v>
      </c>
      <c r="T252">
        <v>0</v>
      </c>
    </row>
    <row r="253" spans="1:20" x14ac:dyDescent="0.25">
      <c r="A253">
        <v>194</v>
      </c>
      <c r="C253">
        <v>170</v>
      </c>
      <c r="D253" t="s">
        <v>363</v>
      </c>
      <c r="E253" t="s">
        <v>20</v>
      </c>
      <c r="F253" t="s">
        <v>364</v>
      </c>
      <c r="G253" t="s">
        <v>20</v>
      </c>
      <c r="I253" t="s">
        <v>20</v>
      </c>
      <c r="K253" t="s">
        <v>10</v>
      </c>
      <c r="M253" t="s">
        <v>20</v>
      </c>
      <c r="O253" t="s">
        <v>20</v>
      </c>
      <c r="P253" t="s">
        <v>365</v>
      </c>
      <c r="Q253" s="1" t="s">
        <v>20</v>
      </c>
      <c r="R253" t="s">
        <v>361</v>
      </c>
      <c r="S253" t="s">
        <v>10</v>
      </c>
      <c r="T253">
        <v>0</v>
      </c>
    </row>
    <row r="254" spans="1:20" x14ac:dyDescent="0.25">
      <c r="A254">
        <v>196</v>
      </c>
      <c r="B254">
        <v>336611</v>
      </c>
      <c r="C254">
        <v>172</v>
      </c>
      <c r="D254" t="s">
        <v>367</v>
      </c>
      <c r="E254" t="s">
        <v>20</v>
      </c>
      <c r="F254" t="s">
        <v>364</v>
      </c>
      <c r="G254" t="s">
        <v>20</v>
      </c>
      <c r="I254" t="s">
        <v>20</v>
      </c>
      <c r="K254" t="s">
        <v>10</v>
      </c>
      <c r="M254" t="s">
        <v>20</v>
      </c>
      <c r="O254" t="s">
        <v>20</v>
      </c>
      <c r="Q254" s="1" t="s">
        <v>20</v>
      </c>
      <c r="S254" t="s">
        <v>10</v>
      </c>
      <c r="T254">
        <v>0</v>
      </c>
    </row>
    <row r="255" spans="1:20" x14ac:dyDescent="0.25">
      <c r="A255">
        <v>202</v>
      </c>
      <c r="C255">
        <v>178</v>
      </c>
      <c r="D255" t="s">
        <v>376</v>
      </c>
      <c r="E255" t="s">
        <v>20</v>
      </c>
      <c r="F255" t="s">
        <v>377</v>
      </c>
      <c r="G255" t="s">
        <v>20</v>
      </c>
      <c r="I255" t="s">
        <v>20</v>
      </c>
      <c r="M255" t="s">
        <v>20</v>
      </c>
      <c r="O255" t="s">
        <v>20</v>
      </c>
      <c r="Q255" s="1" t="s">
        <v>20</v>
      </c>
      <c r="S255" t="s">
        <v>10</v>
      </c>
      <c r="T255">
        <v>0</v>
      </c>
    </row>
  </sheetData>
  <sortState xmlns:xlrd2="http://schemas.microsoft.com/office/spreadsheetml/2017/richdata2" ref="A5:T153">
    <sortCondition ref="A5:A15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E961F-9EBD-4862-BFAD-74D961EFBB4F}">
  <dimension ref="A1:IK1022"/>
  <sheetViews>
    <sheetView workbookViewId="0">
      <selection activeCell="C19" sqref="C19"/>
    </sheetView>
  </sheetViews>
  <sheetFormatPr defaultColWidth="12.42578125" defaultRowHeight="18.75" x14ac:dyDescent="0.3"/>
  <cols>
    <col min="2" max="2" width="15.85546875" customWidth="1"/>
    <col min="3" max="3" width="11.42578125" style="303" customWidth="1"/>
    <col min="4" max="5" width="52.42578125" style="303" customWidth="1"/>
    <col min="6" max="6" width="7.28515625" style="31" customWidth="1"/>
    <col min="7" max="7" width="5.7109375" customWidth="1"/>
    <col min="8" max="8" width="6.140625" style="31" customWidth="1"/>
    <col min="9" max="9" width="3.7109375" style="31" customWidth="1"/>
    <col min="10" max="10" width="6.42578125" style="17" customWidth="1"/>
    <col min="11" max="11" width="3.28515625" style="18" customWidth="1"/>
    <col min="12" max="12" width="6.140625" style="19" customWidth="1"/>
    <col min="13" max="13" width="3" style="19" customWidth="1"/>
    <col min="14" max="14" width="5" style="322" customWidth="1"/>
    <col min="15" max="15" width="3" style="113" customWidth="1"/>
    <col min="16" max="16" width="6.140625" customWidth="1"/>
    <col min="17" max="17" width="3" customWidth="1"/>
    <col min="18" max="18" width="6.85546875" style="126" customWidth="1"/>
    <col min="19" max="19" width="3" style="57" customWidth="1"/>
    <col min="20" max="20" width="9.140625" style="262" customWidth="1"/>
    <col min="21" max="21" width="3" style="31" customWidth="1"/>
    <col min="22" max="22" width="6.85546875" customWidth="1"/>
    <col min="23" max="23" width="3" customWidth="1"/>
    <col min="24" max="24" width="7.5703125" style="291" customWidth="1"/>
    <col min="25" max="25" width="3" style="291" customWidth="1"/>
    <col min="26" max="26" width="7" style="31" customWidth="1"/>
    <col min="27" max="27" width="3" style="31" customWidth="1"/>
    <col min="28" max="28" width="7.5703125" style="31" customWidth="1"/>
    <col min="29" max="29" width="3" style="31" customWidth="1"/>
    <col min="30" max="30" width="5.5703125" style="31" customWidth="1"/>
    <col min="31" max="31" width="3" style="31" customWidth="1"/>
    <col min="32" max="32" width="5.28515625" style="326" customWidth="1"/>
    <col min="33" max="33" width="3" style="31" customWidth="1"/>
    <col min="34" max="34" width="6.42578125" style="30" customWidth="1"/>
    <col min="35" max="35" width="3" style="31" customWidth="1"/>
    <col min="36" max="36" width="5" style="31" customWidth="1"/>
    <col min="37" max="37" width="3" style="31" customWidth="1"/>
    <col min="38" max="38" width="5.7109375" style="31" customWidth="1"/>
    <col min="39" max="39" width="3" style="113" customWidth="1"/>
    <col min="40" max="40" width="7.7109375" style="30" customWidth="1"/>
    <col min="41" max="41" width="3" style="31" customWidth="1"/>
    <col min="42" max="42" width="5.85546875" style="19" customWidth="1"/>
    <col min="43" max="43" width="3" style="19" customWidth="1"/>
    <col min="44" max="44" width="5.28515625" style="31" customWidth="1"/>
    <col min="45" max="45" width="3" style="31" customWidth="1"/>
    <col min="46" max="46" width="5.7109375" style="19" customWidth="1"/>
    <col min="47" max="47" width="3" style="19" customWidth="1"/>
    <col min="48" max="48" width="5.28515625" style="19" customWidth="1"/>
    <col min="49" max="49" width="3" style="19" customWidth="1"/>
    <col min="50" max="50" width="5.28515625" style="38" customWidth="1"/>
    <col min="51" max="51" width="3" style="31" customWidth="1"/>
    <col min="52" max="52" width="7.7109375" style="31" customWidth="1"/>
    <col min="53" max="53" width="3" style="304" customWidth="1"/>
    <col min="54" max="54" width="5" style="31" customWidth="1"/>
    <col min="55" max="55" width="3" style="113" customWidth="1"/>
    <col min="56" max="56" width="6.85546875" style="327" customWidth="1"/>
    <col min="57" max="57" width="3" style="31" customWidth="1"/>
    <col min="58" max="58" width="7.7109375" style="31" customWidth="1"/>
    <col min="59" max="59" width="3" style="113" customWidth="1"/>
    <col min="60" max="60" width="5.28515625" style="263" customWidth="1"/>
    <col min="61" max="61" width="3" style="31" customWidth="1"/>
    <col min="62" max="62" width="4.7109375" style="31" customWidth="1"/>
    <col min="63" max="63" width="3" style="31" customWidth="1"/>
    <col min="64" max="64" width="5" style="31" customWidth="1"/>
    <col min="65" max="65" width="3" style="31" customWidth="1"/>
    <col min="66" max="66" width="5" style="31" customWidth="1"/>
    <col min="67" max="67" width="3" style="31" customWidth="1"/>
    <col min="68" max="68" width="8" style="19" customWidth="1"/>
    <col min="69" max="69" width="3" style="19" customWidth="1"/>
    <col min="70" max="70" width="3.140625" style="305" customWidth="1"/>
    <col min="71" max="71" width="3" style="305" customWidth="1"/>
    <col min="72" max="72" width="5.7109375" style="31" customWidth="1"/>
    <col min="73" max="73" width="3" style="31" customWidth="1"/>
    <col min="74" max="74" width="5.28515625" style="31" customWidth="1"/>
    <col min="75" max="75" width="3" style="31" customWidth="1"/>
    <col min="76" max="76" width="6.42578125" style="31" customWidth="1"/>
    <col min="77" max="77" width="3" style="31" customWidth="1"/>
    <col min="78" max="78" width="5.7109375" style="19" customWidth="1"/>
    <col min="79" max="79" width="3" style="19" customWidth="1"/>
    <col min="80" max="80" width="5" style="31" customWidth="1"/>
    <col min="81" max="81" width="3" style="31" customWidth="1"/>
    <col min="82" max="82" width="4.7109375" style="31" customWidth="1"/>
    <col min="83" max="83" width="3" style="31" customWidth="1"/>
    <col min="84" max="85" width="4.140625" customWidth="1"/>
    <col min="86" max="86" width="5.28515625" style="31" customWidth="1"/>
    <col min="87" max="87" width="3" style="31" customWidth="1"/>
    <col min="88" max="88" width="5.28515625" style="31" customWidth="1"/>
    <col min="89" max="89" width="3" style="31" customWidth="1"/>
    <col min="90" max="90" width="5.28515625" style="31" customWidth="1"/>
    <col min="91" max="91" width="3" style="31" customWidth="1"/>
    <col min="92" max="92" width="6.140625" style="31" customWidth="1"/>
    <col min="93" max="93" width="3" style="31" customWidth="1"/>
    <col min="94" max="94" width="5.85546875" style="31" customWidth="1"/>
    <col min="95" max="95" width="3" style="31" customWidth="1"/>
    <col min="96" max="96" width="5.28515625" style="31" customWidth="1"/>
    <col min="97" max="97" width="3" style="31" customWidth="1"/>
    <col min="98" max="98" width="5.28515625" style="31" customWidth="1"/>
    <col min="99" max="99" width="3" style="31" customWidth="1"/>
    <col min="100" max="100" width="7.5703125" style="31" customWidth="1"/>
    <col min="101" max="101" width="3" style="31" customWidth="1"/>
    <col min="102" max="102" width="5.28515625" style="306" customWidth="1"/>
    <col min="103" max="103" width="3" style="306" customWidth="1"/>
    <col min="104" max="104" width="3.85546875" style="306" customWidth="1"/>
    <col min="105" max="105" width="3" style="306" customWidth="1"/>
    <col min="106" max="106" width="5.5703125" customWidth="1"/>
    <col min="107" max="107" width="3" customWidth="1"/>
  </cols>
  <sheetData>
    <row r="1" spans="1:245" ht="19.5" thickBot="1" x14ac:dyDescent="0.35">
      <c r="B1" s="12"/>
      <c r="C1" s="35" t="s">
        <v>507</v>
      </c>
      <c r="D1" s="36" t="s">
        <v>508</v>
      </c>
      <c r="E1" s="36"/>
      <c r="F1" s="13"/>
      <c r="G1" s="14"/>
      <c r="H1" s="634"/>
      <c r="I1" s="634"/>
      <c r="N1" s="20"/>
      <c r="O1" s="21"/>
      <c r="R1" s="17"/>
      <c r="S1" s="21"/>
      <c r="T1" s="22"/>
      <c r="U1" s="18"/>
      <c r="V1" s="23"/>
      <c r="W1" s="24"/>
      <c r="X1" s="25"/>
      <c r="Y1" s="26"/>
      <c r="Z1" s="17"/>
      <c r="AA1" s="27"/>
      <c r="AB1" s="17"/>
      <c r="AC1" s="27"/>
      <c r="AD1" s="17"/>
      <c r="AE1" s="27"/>
      <c r="AF1" s="28"/>
      <c r="AG1" s="29"/>
      <c r="AJ1" s="17"/>
      <c r="AK1" s="18"/>
      <c r="AL1" s="13"/>
      <c r="AM1" s="13"/>
      <c r="AN1" s="32"/>
      <c r="AO1" s="13"/>
      <c r="AR1" s="13"/>
      <c r="AS1" s="13"/>
      <c r="AX1" s="33"/>
      <c r="AY1" s="13"/>
      <c r="AZ1" s="13"/>
      <c r="BA1" s="33"/>
      <c r="BB1" s="13"/>
      <c r="BC1" s="13"/>
      <c r="BD1" s="34"/>
      <c r="BE1" s="13"/>
      <c r="BF1" s="13"/>
      <c r="BG1" s="13"/>
      <c r="BH1" s="33"/>
      <c r="BI1" s="13"/>
      <c r="BJ1" s="13"/>
      <c r="BK1" s="13"/>
      <c r="BL1" s="13"/>
      <c r="BM1" s="13"/>
      <c r="BN1" s="13"/>
      <c r="BO1" s="13"/>
      <c r="BR1" s="13"/>
      <c r="BS1" s="13"/>
      <c r="BT1" s="13"/>
      <c r="BU1" s="13"/>
      <c r="BV1" s="13"/>
      <c r="BW1" s="13"/>
      <c r="BX1" s="13"/>
      <c r="BY1" s="13"/>
      <c r="CB1" s="13"/>
      <c r="CC1" s="13"/>
      <c r="CD1" s="13"/>
      <c r="CE1" s="13"/>
      <c r="CH1" s="13"/>
      <c r="CI1" s="13"/>
      <c r="CJ1" s="13"/>
      <c r="CK1" s="13"/>
      <c r="CL1" s="13"/>
      <c r="CM1" s="13"/>
      <c r="CN1" s="13"/>
      <c r="CO1" s="13"/>
      <c r="CP1" s="13"/>
      <c r="CQ1" s="13"/>
      <c r="CR1" s="13"/>
      <c r="CS1" s="13"/>
      <c r="CT1" s="13"/>
      <c r="CU1" s="13"/>
      <c r="CV1" s="13"/>
      <c r="CW1" s="13"/>
      <c r="CX1" s="13"/>
      <c r="CY1" s="13"/>
      <c r="CZ1" s="13"/>
      <c r="DA1" s="13"/>
    </row>
    <row r="2" spans="1:245" x14ac:dyDescent="0.3">
      <c r="B2" s="39"/>
      <c r="C2" s="37" t="s">
        <v>0</v>
      </c>
      <c r="D2" s="36" t="s">
        <v>1</v>
      </c>
      <c r="E2" s="36"/>
      <c r="F2" s="40"/>
      <c r="G2" s="41"/>
      <c r="H2" s="15"/>
      <c r="I2" s="16"/>
      <c r="N2" s="637"/>
      <c r="O2" s="637"/>
      <c r="R2" s="17"/>
      <c r="S2" s="21"/>
      <c r="T2" s="22"/>
      <c r="U2" s="18"/>
      <c r="V2" s="23"/>
      <c r="W2" s="24"/>
      <c r="X2" s="25"/>
      <c r="Y2" s="26"/>
      <c r="Z2" s="17"/>
      <c r="AA2" s="27"/>
      <c r="AB2" s="17"/>
      <c r="AC2" s="27"/>
      <c r="AD2" s="17"/>
      <c r="AE2" s="27"/>
      <c r="AF2" s="28"/>
      <c r="AG2" s="29"/>
      <c r="AJ2" s="17"/>
      <c r="AK2" s="18"/>
      <c r="AL2" s="40"/>
      <c r="AM2" s="40"/>
      <c r="AN2" s="42"/>
      <c r="AO2" s="40"/>
      <c r="AR2" s="40"/>
      <c r="AS2" s="40"/>
      <c r="AX2" s="43"/>
      <c r="AY2" s="40"/>
      <c r="AZ2" s="40"/>
      <c r="BA2" s="43"/>
      <c r="BB2" s="40"/>
      <c r="BC2" s="40"/>
      <c r="BD2" s="44"/>
      <c r="BE2" s="40"/>
      <c r="BF2" s="40"/>
      <c r="BG2" s="40"/>
      <c r="BH2" s="43"/>
      <c r="BI2" s="40"/>
      <c r="BJ2" s="40"/>
      <c r="BK2" s="40"/>
      <c r="BL2" s="40"/>
      <c r="BM2" s="40"/>
      <c r="BN2" s="40"/>
      <c r="BO2" s="40"/>
      <c r="BR2" s="40"/>
      <c r="BS2" s="40"/>
      <c r="BT2" s="40"/>
      <c r="BU2" s="40"/>
      <c r="BV2" s="40"/>
      <c r="BW2" s="40"/>
      <c r="BX2" s="40"/>
      <c r="BY2" s="40"/>
      <c r="CB2" s="40"/>
      <c r="CC2" s="40"/>
      <c r="CD2" s="40"/>
      <c r="CE2" s="40"/>
      <c r="CH2" s="40"/>
      <c r="CI2" s="40"/>
      <c r="CJ2" s="40"/>
      <c r="CK2" s="40"/>
      <c r="CL2" s="40"/>
      <c r="CM2" s="40"/>
      <c r="CN2" s="40"/>
      <c r="CO2" s="40"/>
      <c r="CP2" s="40"/>
      <c r="CQ2" s="40"/>
      <c r="CR2" s="40"/>
      <c r="CS2" s="40"/>
      <c r="CT2" s="40"/>
      <c r="CU2" s="40"/>
      <c r="CV2" s="40"/>
      <c r="CW2" s="40"/>
      <c r="CX2" s="40"/>
      <c r="CY2" s="40"/>
      <c r="CZ2" s="40"/>
      <c r="DA2" s="40"/>
    </row>
    <row r="3" spans="1:245" ht="39.75" x14ac:dyDescent="0.3">
      <c r="B3" s="39"/>
      <c r="C3" s="37" t="s">
        <v>509</v>
      </c>
      <c r="D3" s="45" t="s">
        <v>510</v>
      </c>
      <c r="E3" s="45"/>
      <c r="F3" s="40"/>
      <c r="G3" s="41"/>
      <c r="H3" s="15"/>
      <c r="I3" s="16"/>
      <c r="N3" s="20"/>
      <c r="O3" s="21"/>
      <c r="R3" s="17"/>
      <c r="S3" s="21"/>
      <c r="T3" s="22"/>
      <c r="U3" s="18"/>
      <c r="V3" s="23"/>
      <c r="W3" s="24"/>
      <c r="X3" s="25"/>
      <c r="Y3" s="26"/>
      <c r="Z3" s="17"/>
      <c r="AA3" s="27"/>
      <c r="AB3" s="17"/>
      <c r="AC3" s="27"/>
      <c r="AD3" s="17"/>
      <c r="AE3" s="27"/>
      <c r="AF3" s="28"/>
      <c r="AG3" s="29"/>
      <c r="AJ3" s="17"/>
      <c r="AK3" s="18"/>
      <c r="AL3" s="40"/>
      <c r="AM3" s="40"/>
      <c r="AN3" s="42"/>
      <c r="AO3" s="40"/>
      <c r="AR3" s="40"/>
      <c r="AS3" s="40"/>
      <c r="AX3" s="43"/>
      <c r="AY3" s="40"/>
      <c r="AZ3" s="40"/>
      <c r="BA3" s="43"/>
      <c r="BB3" s="40"/>
      <c r="BC3" s="40"/>
      <c r="BD3" s="44"/>
      <c r="BE3" s="40"/>
      <c r="BF3" s="40"/>
      <c r="BG3" s="40"/>
      <c r="BH3" s="43"/>
      <c r="BI3" s="40"/>
      <c r="BJ3" s="40"/>
      <c r="BK3" s="40"/>
      <c r="BL3" s="40"/>
      <c r="BM3" s="40"/>
      <c r="BN3" s="40"/>
      <c r="BO3" s="40"/>
      <c r="BR3" s="40"/>
      <c r="BS3" s="40"/>
      <c r="BT3" s="40"/>
      <c r="BU3" s="40"/>
      <c r="BV3" s="40"/>
      <c r="BW3" s="40"/>
      <c r="BX3" s="40"/>
      <c r="BY3" s="40"/>
      <c r="CB3" s="40"/>
      <c r="CC3" s="40"/>
      <c r="CD3" s="40"/>
      <c r="CE3" s="40"/>
      <c r="CH3" s="40"/>
      <c r="CI3" s="40"/>
      <c r="CJ3" s="40"/>
      <c r="CK3" s="40"/>
      <c r="CL3" s="40"/>
      <c r="CM3" s="40"/>
      <c r="CN3" s="40"/>
      <c r="CO3" s="40"/>
      <c r="CP3" s="40"/>
      <c r="CQ3" s="40"/>
      <c r="CR3" s="40"/>
      <c r="CS3" s="40"/>
      <c r="CT3" s="40"/>
      <c r="CU3" s="40"/>
      <c r="CV3" s="40"/>
      <c r="CW3" s="40"/>
      <c r="CX3" s="40"/>
      <c r="CY3" s="40"/>
      <c r="CZ3" s="40"/>
      <c r="DA3" s="40"/>
    </row>
    <row r="4" spans="1:245" s="49" customFormat="1" ht="22.9" customHeight="1" thickBot="1" x14ac:dyDescent="0.35">
      <c r="B4" s="47"/>
      <c r="C4" s="48"/>
      <c r="D4" s="48" t="s">
        <v>511</v>
      </c>
      <c r="E4" s="48"/>
      <c r="F4" s="635" t="s">
        <v>512</v>
      </c>
      <c r="G4" s="635"/>
      <c r="H4" s="634" t="s">
        <v>513</v>
      </c>
      <c r="I4" s="634"/>
      <c r="J4" s="634" t="s">
        <v>514</v>
      </c>
      <c r="K4" s="634"/>
      <c r="L4" s="638" t="s">
        <v>515</v>
      </c>
      <c r="M4" s="638"/>
      <c r="N4" s="639" t="s">
        <v>516</v>
      </c>
      <c r="O4" s="639"/>
      <c r="P4" s="634" t="s">
        <v>517</v>
      </c>
      <c r="Q4" s="634"/>
      <c r="R4" s="635" t="s">
        <v>2</v>
      </c>
      <c r="S4" s="635"/>
      <c r="T4" s="634" t="s">
        <v>518</v>
      </c>
      <c r="U4" s="636"/>
      <c r="V4" s="634" t="s">
        <v>519</v>
      </c>
      <c r="W4" s="634"/>
      <c r="X4" s="635" t="s">
        <v>520</v>
      </c>
      <c r="Y4" s="635"/>
      <c r="Z4" s="635" t="s">
        <v>521</v>
      </c>
      <c r="AA4" s="635"/>
      <c r="AB4" s="635" t="s">
        <v>522</v>
      </c>
      <c r="AC4" s="635"/>
      <c r="AD4" s="635" t="s">
        <v>523</v>
      </c>
      <c r="AE4" s="635"/>
      <c r="AF4" s="635" t="s">
        <v>524</v>
      </c>
      <c r="AG4" s="635"/>
      <c r="AH4" s="635" t="s">
        <v>525</v>
      </c>
      <c r="AI4" s="635"/>
      <c r="AJ4" s="635" t="s">
        <v>526</v>
      </c>
      <c r="AK4" s="635"/>
      <c r="AL4" s="635" t="s">
        <v>527</v>
      </c>
      <c r="AM4" s="635"/>
      <c r="AN4" s="635" t="s">
        <v>528</v>
      </c>
      <c r="AO4" s="635"/>
      <c r="AP4" s="640" t="s">
        <v>529</v>
      </c>
      <c r="AQ4" s="640"/>
      <c r="AR4" s="635" t="s">
        <v>3</v>
      </c>
      <c r="AS4" s="635"/>
      <c r="AT4" s="640" t="s">
        <v>530</v>
      </c>
      <c r="AU4" s="640"/>
      <c r="AV4" s="640" t="s">
        <v>4</v>
      </c>
      <c r="AW4" s="640"/>
      <c r="AX4" s="641" t="s">
        <v>531</v>
      </c>
      <c r="AY4" s="641"/>
      <c r="AZ4" s="641" t="s">
        <v>532</v>
      </c>
      <c r="BA4" s="641"/>
      <c r="BB4" s="641" t="s">
        <v>533</v>
      </c>
      <c r="BC4" s="641"/>
      <c r="BD4" s="642" t="s">
        <v>534</v>
      </c>
      <c r="BE4" s="642"/>
      <c r="BF4" s="635" t="s">
        <v>535</v>
      </c>
      <c r="BG4" s="635"/>
      <c r="BH4" s="641" t="s">
        <v>536</v>
      </c>
      <c r="BI4" s="641"/>
      <c r="BJ4" s="635" t="s">
        <v>537</v>
      </c>
      <c r="BK4" s="635"/>
      <c r="BL4" s="635" t="s">
        <v>5</v>
      </c>
      <c r="BM4" s="635"/>
      <c r="BN4" s="635" t="s">
        <v>538</v>
      </c>
      <c r="BO4" s="635"/>
      <c r="BP4" s="638" t="s">
        <v>539</v>
      </c>
      <c r="BQ4" s="638"/>
      <c r="BR4" s="635" t="s">
        <v>6</v>
      </c>
      <c r="BS4" s="635"/>
      <c r="BT4" s="635" t="s">
        <v>540</v>
      </c>
      <c r="BU4" s="635"/>
      <c r="BV4" s="635" t="s">
        <v>541</v>
      </c>
      <c r="BW4" s="635"/>
      <c r="BX4" s="635" t="s">
        <v>542</v>
      </c>
      <c r="BY4" s="635"/>
      <c r="BZ4" s="638" t="s">
        <v>543</v>
      </c>
      <c r="CA4" s="638"/>
      <c r="CB4" s="635" t="s">
        <v>544</v>
      </c>
      <c r="CC4" s="635"/>
      <c r="CD4" s="635" t="s">
        <v>545</v>
      </c>
      <c r="CE4" s="635"/>
      <c r="CF4" s="634" t="s">
        <v>7</v>
      </c>
      <c r="CG4" s="634"/>
      <c r="CH4" s="635" t="s">
        <v>546</v>
      </c>
      <c r="CI4" s="635"/>
      <c r="CJ4" s="635" t="s">
        <v>547</v>
      </c>
      <c r="CK4" s="635"/>
      <c r="CL4" s="635" t="s">
        <v>548</v>
      </c>
      <c r="CM4" s="635"/>
      <c r="CN4" s="635" t="s">
        <v>549</v>
      </c>
      <c r="CO4" s="635"/>
      <c r="CP4" s="635" t="s">
        <v>550</v>
      </c>
      <c r="CQ4" s="635"/>
      <c r="CR4" s="635" t="s">
        <v>8</v>
      </c>
      <c r="CS4" s="635"/>
      <c r="CT4" s="635" t="s">
        <v>551</v>
      </c>
      <c r="CU4" s="635"/>
      <c r="CV4" s="635" t="s">
        <v>552</v>
      </c>
      <c r="CW4" s="635"/>
      <c r="CX4" s="635" t="s">
        <v>553</v>
      </c>
      <c r="CY4" s="635"/>
      <c r="CZ4" s="635" t="s">
        <v>554</v>
      </c>
      <c r="DA4" s="635"/>
      <c r="DB4" s="635" t="s">
        <v>555</v>
      </c>
      <c r="DC4" s="635"/>
      <c r="DE4" s="50" t="s">
        <v>9</v>
      </c>
      <c r="IK4" s="51"/>
    </row>
    <row r="5" spans="1:245" ht="19.149999999999999" customHeight="1" x14ac:dyDescent="0.3">
      <c r="B5" s="12"/>
      <c r="C5" s="6"/>
      <c r="F5" s="13"/>
      <c r="G5" s="14"/>
      <c r="H5" s="15"/>
      <c r="I5" s="30"/>
      <c r="K5" s="17"/>
      <c r="L5" s="52"/>
      <c r="M5" s="19" t="s">
        <v>11</v>
      </c>
      <c r="N5" s="20" t="s">
        <v>10</v>
      </c>
      <c r="O5" s="53"/>
      <c r="R5" s="17" t="s">
        <v>10</v>
      </c>
      <c r="S5" s="53"/>
      <c r="T5" s="22"/>
      <c r="U5" s="17"/>
      <c r="V5" s="23"/>
      <c r="W5" s="54"/>
      <c r="X5" s="25"/>
      <c r="Y5" s="25"/>
      <c r="Z5" s="17"/>
      <c r="AA5" s="29"/>
      <c r="AB5" s="17"/>
      <c r="AC5" s="29"/>
      <c r="AD5" s="17"/>
      <c r="AE5" s="29"/>
      <c r="AF5" s="55"/>
      <c r="AG5" s="29"/>
      <c r="AJ5" s="17"/>
      <c r="AK5" s="17"/>
      <c r="AL5" s="56"/>
      <c r="AM5" s="57"/>
      <c r="AN5" s="29"/>
      <c r="AO5" s="29"/>
      <c r="AQ5" s="19" t="s">
        <v>11</v>
      </c>
      <c r="AR5" s="17" t="s">
        <v>10</v>
      </c>
      <c r="AS5" s="29"/>
      <c r="AU5" s="19" t="s">
        <v>11</v>
      </c>
      <c r="AV5" s="19" t="s">
        <v>10</v>
      </c>
      <c r="AW5" s="58" t="s">
        <v>11</v>
      </c>
      <c r="AX5" s="59" t="s">
        <v>10</v>
      </c>
      <c r="AY5" s="17"/>
      <c r="AZ5" s="17"/>
      <c r="BA5" s="60"/>
      <c r="BB5" s="17"/>
      <c r="BC5" s="53"/>
      <c r="BD5" s="61"/>
      <c r="BE5" s="15"/>
      <c r="BF5" s="62"/>
      <c r="BG5" s="53"/>
      <c r="BH5" s="63"/>
      <c r="BI5" s="17"/>
      <c r="BJ5" s="29"/>
      <c r="BK5" s="17"/>
      <c r="BL5" s="29"/>
      <c r="BM5" s="17"/>
      <c r="BN5" s="17"/>
      <c r="BO5" s="29"/>
      <c r="BQ5" s="58" t="s">
        <v>11</v>
      </c>
      <c r="BR5" s="56" t="s">
        <v>10</v>
      </c>
      <c r="BS5" s="64"/>
      <c r="BT5" s="17"/>
      <c r="BU5" s="29"/>
      <c r="BV5" s="42"/>
      <c r="BW5" s="42"/>
      <c r="BX5" s="17"/>
      <c r="BY5" s="17"/>
      <c r="CA5" s="58" t="s">
        <v>11</v>
      </c>
      <c r="CB5" s="17" t="s">
        <v>10</v>
      </c>
      <c r="CC5" s="29"/>
      <c r="CD5" s="17"/>
      <c r="CE5" s="29"/>
      <c r="CF5" s="30"/>
      <c r="CG5" s="65"/>
      <c r="CH5" s="17" t="s">
        <v>10</v>
      </c>
      <c r="CI5" s="29"/>
      <c r="CJ5" s="29"/>
      <c r="CK5" s="29"/>
      <c r="CL5" s="29"/>
      <c r="CM5" s="17"/>
      <c r="CN5" s="29"/>
      <c r="CO5" s="17"/>
      <c r="CP5" s="42"/>
      <c r="CQ5" s="42"/>
      <c r="CR5" s="29"/>
      <c r="CS5" s="29"/>
      <c r="CT5" s="17"/>
      <c r="CU5" s="29"/>
      <c r="CV5" s="29"/>
      <c r="CW5" s="17"/>
      <c r="CX5" s="66"/>
      <c r="CY5" s="67"/>
      <c r="CZ5" s="67"/>
      <c r="DA5" s="67"/>
    </row>
    <row r="6" spans="1:245" ht="19.149999999999999" customHeight="1" x14ac:dyDescent="0.3">
      <c r="B6" s="12"/>
      <c r="C6" s="6"/>
      <c r="D6" s="8"/>
      <c r="E6" s="8"/>
      <c r="F6" s="13"/>
      <c r="G6" s="14"/>
      <c r="H6" s="15"/>
      <c r="I6" s="30"/>
      <c r="K6" s="17"/>
      <c r="L6" s="52"/>
      <c r="N6" s="20"/>
      <c r="O6" s="53"/>
      <c r="R6" s="17"/>
      <c r="S6" s="53"/>
      <c r="T6" s="22"/>
      <c r="U6" s="17"/>
      <c r="V6" s="23"/>
      <c r="W6" s="54"/>
      <c r="X6" s="25"/>
      <c r="Y6" s="25"/>
      <c r="Z6" s="17"/>
      <c r="AA6" s="29"/>
      <c r="AB6" s="17"/>
      <c r="AC6" s="29"/>
      <c r="AD6" s="17"/>
      <c r="AE6" s="29"/>
      <c r="AF6" s="55"/>
      <c r="AG6" s="29"/>
      <c r="AJ6" s="17"/>
      <c r="AK6" s="17"/>
      <c r="AL6" s="56"/>
      <c r="AM6" s="57"/>
      <c r="AN6" s="29"/>
      <c r="AO6" s="29"/>
      <c r="AR6" s="17"/>
      <c r="AS6" s="29"/>
      <c r="AW6" s="58"/>
      <c r="AX6" s="59"/>
      <c r="AY6" s="17"/>
      <c r="AZ6" s="17"/>
      <c r="BA6" s="60"/>
      <c r="BB6" s="17"/>
      <c r="BC6" s="53"/>
      <c r="BD6" s="61"/>
      <c r="BE6" s="15"/>
      <c r="BF6" s="62"/>
      <c r="BG6" s="53"/>
      <c r="BH6" s="63"/>
      <c r="BI6" s="17"/>
      <c r="BJ6" s="29"/>
      <c r="BK6" s="17"/>
      <c r="BL6" s="29"/>
      <c r="BM6" s="17"/>
      <c r="BN6" s="17"/>
      <c r="BO6" s="29"/>
      <c r="BQ6" s="58"/>
      <c r="BR6" s="56"/>
      <c r="BS6" s="64"/>
      <c r="BT6" s="17"/>
      <c r="BU6" s="29"/>
      <c r="BV6" s="42"/>
      <c r="BW6" s="42"/>
      <c r="BX6" s="17"/>
      <c r="BY6" s="17"/>
      <c r="CA6" s="58"/>
      <c r="CB6" s="17"/>
      <c r="CC6" s="29"/>
      <c r="CD6" s="17"/>
      <c r="CE6" s="29"/>
      <c r="CF6" s="30"/>
      <c r="CG6" s="65"/>
      <c r="CH6" s="17"/>
      <c r="CI6" s="29"/>
      <c r="CJ6" s="29"/>
      <c r="CK6" s="29"/>
      <c r="CL6" s="29"/>
      <c r="CM6" s="17"/>
      <c r="CN6" s="29"/>
      <c r="CO6" s="17"/>
      <c r="CP6" s="42"/>
      <c r="CQ6" s="42"/>
      <c r="CR6" s="29"/>
      <c r="CS6" s="29"/>
      <c r="CT6" s="17"/>
      <c r="CU6" s="29"/>
      <c r="CV6" s="29"/>
      <c r="CW6" s="17"/>
      <c r="CX6" s="66"/>
      <c r="CY6" s="67"/>
      <c r="CZ6" s="67"/>
      <c r="DA6" s="67"/>
    </row>
    <row r="7" spans="1:245" ht="19.149999999999999" customHeight="1" x14ac:dyDescent="0.3">
      <c r="B7" s="12"/>
      <c r="C7" s="6"/>
      <c r="D7" s="8"/>
      <c r="E7" s="8"/>
      <c r="F7" s="13"/>
      <c r="G7" s="14"/>
      <c r="H7" s="15"/>
      <c r="I7" s="30"/>
      <c r="K7" s="17"/>
      <c r="L7" s="52"/>
      <c r="N7" s="20"/>
      <c r="O7" s="53"/>
      <c r="R7" s="17"/>
      <c r="S7" s="53"/>
      <c r="T7" s="22"/>
      <c r="U7" s="17"/>
      <c r="V7" s="23"/>
      <c r="W7" s="54"/>
      <c r="X7" s="25"/>
      <c r="Y7" s="25"/>
      <c r="Z7" s="17"/>
      <c r="AA7" s="29"/>
      <c r="AB7" s="17"/>
      <c r="AC7" s="29"/>
      <c r="AD7" s="17"/>
      <c r="AE7" s="29"/>
      <c r="AF7" s="55"/>
      <c r="AG7" s="29"/>
      <c r="AJ7" s="17"/>
      <c r="AK7" s="17"/>
      <c r="AL7" s="56"/>
      <c r="AM7" s="57"/>
      <c r="AN7" s="29"/>
      <c r="AO7" s="29"/>
      <c r="AR7" s="17"/>
      <c r="AS7" s="29"/>
      <c r="AW7" s="58"/>
      <c r="AX7" s="59"/>
      <c r="AY7" s="17"/>
      <c r="AZ7" s="17"/>
      <c r="BA7" s="60"/>
      <c r="BB7" s="17"/>
      <c r="BC7" s="53"/>
      <c r="BD7" s="61"/>
      <c r="BE7" s="15"/>
      <c r="BF7" s="62"/>
      <c r="BG7" s="53"/>
      <c r="BH7" s="63"/>
      <c r="BI7" s="17"/>
      <c r="BJ7" s="29"/>
      <c r="BK7" s="17"/>
      <c r="BL7" s="29"/>
      <c r="BM7" s="17"/>
      <c r="BN7" s="17"/>
      <c r="BO7" s="29"/>
      <c r="BQ7" s="58"/>
      <c r="BR7" s="56"/>
      <c r="BS7" s="64"/>
      <c r="BT7" s="17"/>
      <c r="BU7" s="29"/>
      <c r="BV7" s="42"/>
      <c r="BW7" s="42"/>
      <c r="BX7" s="17"/>
      <c r="BY7" s="17"/>
      <c r="CA7" s="58"/>
      <c r="CB7" s="17"/>
      <c r="CC7" s="29"/>
      <c r="CD7" s="17"/>
      <c r="CE7" s="29"/>
      <c r="CF7" s="30"/>
      <c r="CG7" s="65"/>
      <c r="CH7" s="17"/>
      <c r="CI7" s="29"/>
      <c r="CJ7" s="29"/>
      <c r="CK7" s="29"/>
      <c r="CL7" s="29"/>
      <c r="CM7" s="17"/>
      <c r="CN7" s="29"/>
      <c r="CO7" s="17"/>
      <c r="CP7" s="42"/>
      <c r="CQ7" s="42"/>
      <c r="CR7" s="29"/>
      <c r="CS7" s="29"/>
      <c r="CT7" s="17"/>
      <c r="CU7" s="29"/>
      <c r="CV7" s="29"/>
      <c r="CW7" s="17"/>
      <c r="CX7" s="66"/>
      <c r="CY7" s="67"/>
      <c r="CZ7" s="67"/>
      <c r="DA7" s="67"/>
    </row>
    <row r="8" spans="1:245" s="105" customFormat="1" ht="19.149999999999999" customHeight="1" x14ac:dyDescent="0.3">
      <c r="B8" s="68"/>
      <c r="C8" s="69" t="s">
        <v>10</v>
      </c>
      <c r="D8" s="70" t="s">
        <v>12</v>
      </c>
      <c r="E8" s="70"/>
      <c r="F8" s="71">
        <v>4</v>
      </c>
      <c r="G8" s="72" t="s">
        <v>556</v>
      </c>
      <c r="H8" s="73">
        <v>0</v>
      </c>
      <c r="I8" s="74" t="s">
        <v>557</v>
      </c>
      <c r="J8" s="75">
        <v>6.5</v>
      </c>
      <c r="K8" s="76"/>
      <c r="L8" s="77">
        <v>5.6</v>
      </c>
      <c r="M8" s="78" t="s">
        <v>558</v>
      </c>
      <c r="N8" s="79">
        <v>7.25</v>
      </c>
      <c r="O8" s="80" t="s">
        <v>559</v>
      </c>
      <c r="P8" s="73">
        <v>2.9</v>
      </c>
      <c r="Q8" s="81" t="s">
        <v>560</v>
      </c>
      <c r="R8" s="82">
        <v>6.35</v>
      </c>
      <c r="S8" s="83" t="s">
        <v>13</v>
      </c>
      <c r="T8" s="84">
        <v>0.39829999999999999</v>
      </c>
      <c r="U8" s="76" t="s">
        <v>561</v>
      </c>
      <c r="V8" s="85">
        <v>5.75</v>
      </c>
      <c r="W8" s="86" t="s">
        <v>562</v>
      </c>
      <c r="X8" s="87">
        <v>6</v>
      </c>
      <c r="Y8" s="88"/>
      <c r="Z8" s="89">
        <v>4</v>
      </c>
      <c r="AA8" s="76"/>
      <c r="AB8" s="89">
        <v>4</v>
      </c>
      <c r="AC8" s="76" t="s">
        <v>563</v>
      </c>
      <c r="AD8" s="89">
        <v>6</v>
      </c>
      <c r="AE8" s="76"/>
      <c r="AF8" s="90">
        <v>6.25</v>
      </c>
      <c r="AG8" s="76"/>
      <c r="AH8" s="73">
        <v>7</v>
      </c>
      <c r="AI8" s="81"/>
      <c r="AJ8" s="89">
        <v>6</v>
      </c>
      <c r="AK8" s="76" t="s">
        <v>564</v>
      </c>
      <c r="AL8" s="89">
        <v>6.5</v>
      </c>
      <c r="AM8" s="91"/>
      <c r="AN8" s="89">
        <v>6</v>
      </c>
      <c r="AO8" s="76"/>
      <c r="AP8" s="77">
        <v>5</v>
      </c>
      <c r="AQ8" s="92"/>
      <c r="AR8" s="87">
        <v>5.5</v>
      </c>
      <c r="AS8" s="76"/>
      <c r="AT8" s="77">
        <v>6</v>
      </c>
      <c r="AU8" s="92" t="s">
        <v>565</v>
      </c>
      <c r="AV8" s="77">
        <v>6.25</v>
      </c>
      <c r="AW8" s="92"/>
      <c r="AX8" s="93">
        <v>6</v>
      </c>
      <c r="AY8" s="76"/>
      <c r="AZ8" s="94">
        <v>6.875</v>
      </c>
      <c r="BA8" s="95" t="s">
        <v>566</v>
      </c>
      <c r="BB8" s="89">
        <v>7</v>
      </c>
      <c r="BC8" s="83"/>
      <c r="BD8" s="96">
        <v>4.2249999999999996</v>
      </c>
      <c r="BE8" s="97" t="s">
        <v>567</v>
      </c>
      <c r="BF8" s="98">
        <v>0</v>
      </c>
      <c r="BG8" s="83"/>
      <c r="BH8" s="94">
        <v>5.5</v>
      </c>
      <c r="BI8" s="76" t="s">
        <v>568</v>
      </c>
      <c r="BJ8" s="89">
        <v>6.85</v>
      </c>
      <c r="BK8" s="80" t="s">
        <v>569</v>
      </c>
      <c r="BL8" s="89">
        <v>0</v>
      </c>
      <c r="BM8" s="76" t="s">
        <v>14</v>
      </c>
      <c r="BN8" s="89">
        <v>6.875</v>
      </c>
      <c r="BO8" s="76"/>
      <c r="BP8" s="99">
        <v>5.125</v>
      </c>
      <c r="BQ8" s="92" t="s">
        <v>570</v>
      </c>
      <c r="BR8" s="100">
        <v>4</v>
      </c>
      <c r="BS8" s="101" t="s">
        <v>15</v>
      </c>
      <c r="BT8" s="89">
        <v>4.75</v>
      </c>
      <c r="BU8" s="76" t="s">
        <v>571</v>
      </c>
      <c r="BV8" s="89">
        <v>5</v>
      </c>
      <c r="BW8" s="76" t="s">
        <v>572</v>
      </c>
      <c r="BX8" s="87">
        <v>5.75</v>
      </c>
      <c r="BY8" s="76" t="s">
        <v>573</v>
      </c>
      <c r="BZ8" s="102">
        <v>4.5</v>
      </c>
      <c r="CA8" s="92" t="s">
        <v>574</v>
      </c>
      <c r="CB8" s="89">
        <v>0</v>
      </c>
      <c r="CC8" s="76" t="s">
        <v>575</v>
      </c>
      <c r="CD8" s="89">
        <v>6</v>
      </c>
      <c r="CE8" s="76"/>
      <c r="CF8" s="73">
        <v>7</v>
      </c>
      <c r="CG8" s="81"/>
      <c r="CH8" s="103">
        <v>6</v>
      </c>
      <c r="CI8" s="80" t="s">
        <v>576</v>
      </c>
      <c r="CJ8" s="89">
        <v>4.5</v>
      </c>
      <c r="CK8" s="76" t="s">
        <v>577</v>
      </c>
      <c r="CL8" s="89">
        <v>7</v>
      </c>
      <c r="CM8" s="76" t="s">
        <v>578</v>
      </c>
      <c r="CN8" s="82">
        <v>6.25</v>
      </c>
      <c r="CO8" s="104" t="s">
        <v>579</v>
      </c>
      <c r="CP8" s="82">
        <v>4.7</v>
      </c>
      <c r="CQ8" s="76" t="s">
        <v>580</v>
      </c>
      <c r="CR8" s="89">
        <v>6</v>
      </c>
      <c r="CS8" s="76"/>
      <c r="CT8" s="103">
        <v>5.3</v>
      </c>
      <c r="CU8" s="83" t="s">
        <v>581</v>
      </c>
      <c r="CV8" s="89">
        <v>6.5</v>
      </c>
      <c r="CW8" s="76" t="s">
        <v>582</v>
      </c>
      <c r="CX8" s="89">
        <v>6</v>
      </c>
      <c r="CY8" s="76" t="s">
        <v>583</v>
      </c>
      <c r="CZ8" s="76">
        <v>5</v>
      </c>
      <c r="DA8" s="76"/>
      <c r="DB8" s="73">
        <v>4</v>
      </c>
      <c r="DC8" s="81" t="s">
        <v>584</v>
      </c>
      <c r="DD8" s="105" t="s">
        <v>10</v>
      </c>
      <c r="DE8" s="105">
        <f>COUNT(F8:DB8)</f>
        <v>51</v>
      </c>
    </row>
    <row r="9" spans="1:245" ht="19.149999999999999" customHeight="1" x14ac:dyDescent="0.3">
      <c r="B9" s="106">
        <v>2012</v>
      </c>
      <c r="C9" s="6"/>
      <c r="D9" s="8"/>
      <c r="E9" s="8"/>
      <c r="F9" s="32"/>
      <c r="G9" s="14"/>
      <c r="H9" s="30"/>
      <c r="I9" s="15"/>
      <c r="J9" s="107"/>
      <c r="K9" s="17"/>
      <c r="L9" s="52"/>
      <c r="N9" s="108" t="s">
        <v>10</v>
      </c>
      <c r="O9" s="109"/>
      <c r="P9" s="30"/>
      <c r="Q9" s="31"/>
      <c r="R9" s="64"/>
      <c r="S9" s="109"/>
      <c r="T9" s="22"/>
      <c r="U9" s="17"/>
      <c r="V9" s="110"/>
      <c r="W9" s="54"/>
      <c r="X9" s="111"/>
      <c r="Y9" s="25"/>
      <c r="Z9" s="29"/>
      <c r="AA9" s="17"/>
      <c r="AB9" s="29"/>
      <c r="AC9" s="17" t="s">
        <v>585</v>
      </c>
      <c r="AD9" s="29" t="s">
        <v>10</v>
      </c>
      <c r="AE9" s="17"/>
      <c r="AF9" s="112" t="s">
        <v>10</v>
      </c>
      <c r="AG9" s="17"/>
      <c r="AJ9" s="29" t="s">
        <v>10</v>
      </c>
      <c r="AK9" s="17"/>
      <c r="AL9" s="29"/>
      <c r="AN9" s="29"/>
      <c r="AO9" s="17"/>
      <c r="AP9" s="52"/>
      <c r="AQ9" s="114"/>
      <c r="AR9" s="29"/>
      <c r="AS9" s="17"/>
      <c r="AT9" s="52"/>
      <c r="AU9" s="114"/>
      <c r="AV9" s="52"/>
      <c r="AW9" s="114"/>
      <c r="AX9" s="59"/>
      <c r="AY9" s="17"/>
      <c r="AZ9" s="63"/>
      <c r="BA9" s="109"/>
      <c r="BB9" s="29"/>
      <c r="BC9" s="109"/>
      <c r="BD9" s="115"/>
      <c r="BE9" s="17"/>
      <c r="BF9" s="116"/>
      <c r="BG9" s="109"/>
      <c r="BH9" s="63"/>
      <c r="BI9" s="17"/>
      <c r="BJ9" s="29" t="s">
        <v>10</v>
      </c>
      <c r="BK9" s="17"/>
      <c r="BL9" s="29"/>
      <c r="BM9" s="17"/>
      <c r="BN9" s="29"/>
      <c r="BO9" s="17"/>
      <c r="BP9" s="52"/>
      <c r="BQ9" s="114"/>
      <c r="BR9" s="117"/>
      <c r="BS9" s="118"/>
      <c r="BT9" s="29"/>
      <c r="BU9" s="17"/>
      <c r="BV9" s="29" t="s">
        <v>10</v>
      </c>
      <c r="BW9" s="17"/>
      <c r="BX9" s="29"/>
      <c r="BY9" s="17"/>
      <c r="BZ9" s="119"/>
      <c r="CA9" s="114"/>
      <c r="CB9" s="29"/>
      <c r="CC9" s="17"/>
      <c r="CD9" s="29"/>
      <c r="CE9" s="17"/>
      <c r="CF9" s="30"/>
      <c r="CG9" s="31"/>
      <c r="CH9" s="29"/>
      <c r="CI9" s="17"/>
      <c r="CJ9" s="29"/>
      <c r="CK9" s="17"/>
      <c r="CL9" s="29"/>
      <c r="CM9" s="17"/>
      <c r="CN9" s="64"/>
      <c r="CO9" s="17"/>
      <c r="CP9" s="64"/>
      <c r="CQ9" s="17"/>
      <c r="CR9" s="29"/>
      <c r="CS9" s="17"/>
      <c r="CT9" s="53"/>
      <c r="CU9" s="109"/>
      <c r="CV9" s="29"/>
      <c r="CW9" s="17"/>
      <c r="CX9" s="29"/>
      <c r="CY9" s="17"/>
      <c r="CZ9" s="17"/>
      <c r="DA9" s="17"/>
      <c r="DB9" s="30"/>
      <c r="DC9" s="31"/>
    </row>
    <row r="10" spans="1:245" ht="19.149999999999999" customHeight="1" x14ac:dyDescent="0.3">
      <c r="B10" s="397" t="s">
        <v>16</v>
      </c>
      <c r="C10" s="330"/>
      <c r="D10" s="329"/>
      <c r="E10" s="329"/>
      <c r="F10" s="336"/>
      <c r="G10" s="338"/>
      <c r="H10" s="340"/>
      <c r="I10" s="399"/>
      <c r="J10" s="400"/>
      <c r="K10" s="348"/>
      <c r="L10" s="351"/>
      <c r="M10" s="352"/>
      <c r="N10" s="345"/>
      <c r="O10" s="347"/>
      <c r="P10" s="340"/>
      <c r="Q10" s="341"/>
      <c r="R10" s="355"/>
      <c r="S10" s="347"/>
      <c r="T10" s="360"/>
      <c r="U10" s="348"/>
      <c r="V10" s="365"/>
      <c r="W10" s="368"/>
      <c r="X10" s="370"/>
      <c r="Y10" s="373"/>
      <c r="Z10" s="362"/>
      <c r="AA10" s="348"/>
      <c r="AB10" s="362"/>
      <c r="AC10" s="348"/>
      <c r="AD10" s="362"/>
      <c r="AE10" s="348"/>
      <c r="AF10" s="112" t="s">
        <v>10</v>
      </c>
      <c r="AG10" s="348"/>
      <c r="AH10" s="340"/>
      <c r="AI10" s="341"/>
      <c r="AJ10" s="362"/>
      <c r="AK10" s="348"/>
      <c r="AL10" s="362"/>
      <c r="AM10" s="353"/>
      <c r="AN10" s="362"/>
      <c r="AO10" s="348"/>
      <c r="AP10" s="351"/>
      <c r="AQ10" s="379"/>
      <c r="AR10" s="362"/>
      <c r="AS10" s="348"/>
      <c r="AT10" s="351"/>
      <c r="AU10" s="379"/>
      <c r="AV10" s="351"/>
      <c r="AW10" s="379"/>
      <c r="AX10" s="380"/>
      <c r="AY10" s="348"/>
      <c r="AZ10" s="382"/>
      <c r="BA10" s="347"/>
      <c r="BB10" s="362"/>
      <c r="BC10" s="347"/>
      <c r="BD10" s="386"/>
      <c r="BE10" s="348"/>
      <c r="BF10" s="116"/>
      <c r="BG10" s="347"/>
      <c r="BH10" s="382"/>
      <c r="BI10" s="348"/>
      <c r="BJ10" s="362"/>
      <c r="BK10" s="348"/>
      <c r="BL10" s="362"/>
      <c r="BM10" s="348"/>
      <c r="BN10" s="362"/>
      <c r="BO10" s="348"/>
      <c r="BP10" s="351"/>
      <c r="BQ10" s="379"/>
      <c r="BR10" s="357"/>
      <c r="BS10" s="394"/>
      <c r="BT10" s="362"/>
      <c r="BU10" s="348"/>
      <c r="BV10" s="362"/>
      <c r="BW10" s="348"/>
      <c r="BX10" s="362"/>
      <c r="BY10" s="348"/>
      <c r="BZ10" s="396"/>
      <c r="CA10" s="379"/>
      <c r="CB10" s="362"/>
      <c r="CC10" s="348"/>
      <c r="CD10" s="362"/>
      <c r="CE10" s="348"/>
      <c r="CF10" s="340"/>
      <c r="CG10" s="341"/>
      <c r="CH10" s="362"/>
      <c r="CI10" s="348"/>
      <c r="CJ10" s="362"/>
      <c r="CK10" s="348"/>
      <c r="CL10" s="362"/>
      <c r="CM10" s="348"/>
      <c r="CN10" s="355"/>
      <c r="CO10" s="348"/>
      <c r="CP10" s="355"/>
      <c r="CQ10" s="348"/>
      <c r="CR10" s="362"/>
      <c r="CS10" s="17"/>
      <c r="CT10" s="53"/>
      <c r="CU10" s="109"/>
      <c r="CV10" s="29"/>
      <c r="CW10" s="17"/>
      <c r="CX10" s="29"/>
      <c r="CY10" s="17"/>
      <c r="CZ10" s="17"/>
      <c r="DA10" s="17"/>
      <c r="DB10" s="30"/>
      <c r="DC10" s="31"/>
    </row>
    <row r="11" spans="1:245" x14ac:dyDescent="0.3">
      <c r="D11" s="4" t="s">
        <v>2410</v>
      </c>
      <c r="E11" s="4" t="s">
        <v>2427</v>
      </c>
    </row>
    <row r="12" spans="1:245" ht="19.149999999999999" customHeight="1" x14ac:dyDescent="0.3">
      <c r="A12" s="331">
        <v>40</v>
      </c>
      <c r="B12" s="123">
        <v>5171</v>
      </c>
      <c r="C12" s="6">
        <v>29</v>
      </c>
      <c r="D12" s="8" t="s">
        <v>2411</v>
      </c>
      <c r="E12" s="8"/>
      <c r="F12" s="32">
        <v>6</v>
      </c>
      <c r="G12" s="14" t="s">
        <v>818</v>
      </c>
      <c r="H12" s="30" t="s">
        <v>10</v>
      </c>
      <c r="I12" s="30"/>
      <c r="J12" s="107">
        <v>6.5</v>
      </c>
      <c r="K12" s="17" t="s">
        <v>819</v>
      </c>
      <c r="L12" s="52">
        <v>5.6</v>
      </c>
      <c r="M12" s="19" t="s">
        <v>820</v>
      </c>
      <c r="N12" s="108" t="s">
        <v>20</v>
      </c>
      <c r="O12" s="109" t="s">
        <v>821</v>
      </c>
      <c r="P12" s="30">
        <v>2.9</v>
      </c>
      <c r="Q12" s="31"/>
      <c r="R12" s="64">
        <v>6.35</v>
      </c>
      <c r="S12" s="109" t="s">
        <v>81</v>
      </c>
      <c r="T12" s="151">
        <v>5</v>
      </c>
      <c r="U12" s="126"/>
      <c r="V12" s="110">
        <v>5.75</v>
      </c>
      <c r="W12" s="146" t="s">
        <v>822</v>
      </c>
      <c r="X12" s="125">
        <v>7.44</v>
      </c>
      <c r="Y12" s="25" t="s">
        <v>823</v>
      </c>
      <c r="Z12" s="29">
        <v>4</v>
      </c>
      <c r="AA12" s="17" t="s">
        <v>824</v>
      </c>
      <c r="AB12" s="152">
        <v>5.8849999999999998</v>
      </c>
      <c r="AC12" s="17" t="s">
        <v>825</v>
      </c>
      <c r="AD12" s="29" t="s">
        <v>20</v>
      </c>
      <c r="AE12" s="17"/>
      <c r="AF12" s="112">
        <v>7</v>
      </c>
      <c r="AG12" s="17"/>
      <c r="AH12" s="30">
        <v>7</v>
      </c>
      <c r="AJ12" s="29">
        <v>6</v>
      </c>
      <c r="AK12" s="17"/>
      <c r="AL12" s="53">
        <v>6.5</v>
      </c>
      <c r="AM12" s="113" t="s">
        <v>608</v>
      </c>
      <c r="AN12" s="29" t="s">
        <v>271</v>
      </c>
      <c r="AO12" s="17" t="s">
        <v>826</v>
      </c>
      <c r="AP12" s="52">
        <v>3</v>
      </c>
      <c r="AQ12" s="114"/>
      <c r="AR12" s="111">
        <v>6</v>
      </c>
      <c r="AS12" s="130" t="s">
        <v>82</v>
      </c>
      <c r="AT12" s="52" t="s">
        <v>20</v>
      </c>
      <c r="AU12" s="114"/>
      <c r="AV12" s="52">
        <v>6.25</v>
      </c>
      <c r="AW12" s="114"/>
      <c r="AX12" s="59">
        <v>6</v>
      </c>
      <c r="AY12" s="17" t="s">
        <v>827</v>
      </c>
      <c r="AZ12" s="63">
        <v>6.875</v>
      </c>
      <c r="BA12" s="109"/>
      <c r="BB12" s="29">
        <v>7</v>
      </c>
      <c r="BC12" s="109"/>
      <c r="BD12" s="115">
        <v>4.2249999999999996</v>
      </c>
      <c r="BE12" s="17" t="s">
        <v>10</v>
      </c>
      <c r="BF12" s="153">
        <v>3.7499999999999999E-2</v>
      </c>
      <c r="BG12" s="109" t="s">
        <v>828</v>
      </c>
      <c r="BH12" s="63">
        <v>5.5</v>
      </c>
      <c r="BI12" s="17"/>
      <c r="BJ12" s="29" t="s">
        <v>20</v>
      </c>
      <c r="BK12" s="17"/>
      <c r="BL12" s="53">
        <v>7</v>
      </c>
      <c r="BM12" s="17" t="s">
        <v>83</v>
      </c>
      <c r="BN12" s="29">
        <v>6.875</v>
      </c>
      <c r="BO12" s="17"/>
      <c r="BP12" s="52">
        <v>5.125</v>
      </c>
      <c r="BQ12" s="114"/>
      <c r="BR12" s="117">
        <v>4</v>
      </c>
      <c r="BS12" s="118"/>
      <c r="BT12" s="29">
        <v>7</v>
      </c>
      <c r="BU12" s="17"/>
      <c r="BV12" s="29">
        <v>5</v>
      </c>
      <c r="BW12" s="154" t="s">
        <v>829</v>
      </c>
      <c r="BX12" s="111">
        <v>5.75</v>
      </c>
      <c r="BY12" s="17"/>
      <c r="BZ12" s="119">
        <v>4.5</v>
      </c>
      <c r="CA12" s="114"/>
      <c r="CB12" s="29"/>
      <c r="CC12" s="17" t="s">
        <v>830</v>
      </c>
      <c r="CD12" s="29">
        <v>6</v>
      </c>
      <c r="CE12" s="155"/>
      <c r="CF12" s="30">
        <v>12</v>
      </c>
      <c r="CG12" s="31" t="s">
        <v>84</v>
      </c>
      <c r="CH12" s="53">
        <v>6</v>
      </c>
      <c r="CI12" s="57" t="s">
        <v>831</v>
      </c>
      <c r="CJ12" s="29">
        <v>4.5</v>
      </c>
      <c r="CK12" s="17" t="s">
        <v>832</v>
      </c>
      <c r="CL12" s="29">
        <v>7</v>
      </c>
      <c r="CM12" s="126"/>
      <c r="CN12" s="64">
        <v>6.25</v>
      </c>
      <c r="CO12" s="17"/>
      <c r="CP12" s="127">
        <v>4.7</v>
      </c>
      <c r="CQ12" s="17" t="s">
        <v>833</v>
      </c>
      <c r="CR12" s="29">
        <v>6</v>
      </c>
      <c r="CS12" s="17"/>
      <c r="CT12" s="53" t="s">
        <v>20</v>
      </c>
      <c r="CU12" s="132" t="s">
        <v>834</v>
      </c>
      <c r="CV12" s="29">
        <v>6.5</v>
      </c>
      <c r="CW12" s="17" t="s">
        <v>711</v>
      </c>
      <c r="CX12" s="29" t="s">
        <v>20</v>
      </c>
      <c r="CY12" s="17"/>
      <c r="CZ12" s="17">
        <v>5</v>
      </c>
      <c r="DA12" s="17"/>
      <c r="DB12" s="30">
        <v>4</v>
      </c>
      <c r="DC12" s="31" t="s">
        <v>835</v>
      </c>
      <c r="DD12" t="s">
        <v>10</v>
      </c>
      <c r="DE12">
        <f t="shared" ref="DE12:DE57" si="0">COUNT(F12:DB12)</f>
        <v>42</v>
      </c>
    </row>
    <row r="13" spans="1:245" ht="19.149999999999999" customHeight="1" x14ac:dyDescent="0.3">
      <c r="A13" s="105">
        <v>41</v>
      </c>
      <c r="B13" s="123">
        <v>5171</v>
      </c>
      <c r="C13" s="6">
        <v>30</v>
      </c>
      <c r="D13" s="8" t="s">
        <v>2412</v>
      </c>
      <c r="E13" s="8"/>
      <c r="F13" s="32" t="s">
        <v>20</v>
      </c>
      <c r="G13" s="14" t="s">
        <v>836</v>
      </c>
      <c r="H13" s="30" t="s">
        <v>10</v>
      </c>
      <c r="I13" s="30"/>
      <c r="J13" s="107">
        <v>6.5</v>
      </c>
      <c r="K13" s="17" t="s">
        <v>837</v>
      </c>
      <c r="L13" s="52" t="s">
        <v>20</v>
      </c>
      <c r="M13" s="19" t="s">
        <v>838</v>
      </c>
      <c r="N13" s="108" t="s">
        <v>20</v>
      </c>
      <c r="O13" s="109"/>
      <c r="P13" s="30" t="s">
        <v>20</v>
      </c>
      <c r="Q13" s="31" t="s">
        <v>839</v>
      </c>
      <c r="R13" s="127">
        <v>6.35</v>
      </c>
      <c r="S13" s="109" t="s">
        <v>86</v>
      </c>
      <c r="T13" s="135" t="s">
        <v>20</v>
      </c>
      <c r="U13" s="126"/>
      <c r="V13" s="145">
        <v>11</v>
      </c>
      <c r="W13" s="146" t="s">
        <v>840</v>
      </c>
      <c r="X13" s="125">
        <v>7.44</v>
      </c>
      <c r="Y13" s="25" t="s">
        <v>823</v>
      </c>
      <c r="Z13" s="29" t="s">
        <v>20</v>
      </c>
      <c r="AA13" s="17" t="s">
        <v>602</v>
      </c>
      <c r="AB13" s="53">
        <v>4</v>
      </c>
      <c r="AC13" s="17" t="s">
        <v>841</v>
      </c>
      <c r="AD13" s="29" t="s">
        <v>20</v>
      </c>
      <c r="AE13" s="17"/>
      <c r="AF13" s="112">
        <v>7</v>
      </c>
      <c r="AG13" s="17"/>
      <c r="AH13" s="30" t="s">
        <v>20</v>
      </c>
      <c r="AJ13" s="29" t="s">
        <v>20</v>
      </c>
      <c r="AK13" s="17"/>
      <c r="AL13" s="53">
        <v>6.5</v>
      </c>
      <c r="AM13" s="113" t="s">
        <v>608</v>
      </c>
      <c r="AN13" s="29" t="s">
        <v>271</v>
      </c>
      <c r="AO13" s="156" t="s">
        <v>842</v>
      </c>
      <c r="AP13" s="52">
        <v>1</v>
      </c>
      <c r="AQ13" s="114" t="s">
        <v>843</v>
      </c>
      <c r="AR13" s="29" t="s">
        <v>20</v>
      </c>
      <c r="AS13" s="130" t="s">
        <v>87</v>
      </c>
      <c r="AT13" s="52" t="s">
        <v>20</v>
      </c>
      <c r="AU13" s="114"/>
      <c r="AV13" s="52">
        <v>6.25</v>
      </c>
      <c r="AW13" s="114"/>
      <c r="AX13" s="59">
        <v>6</v>
      </c>
      <c r="AY13" s="17" t="s">
        <v>844</v>
      </c>
      <c r="AZ13" s="63">
        <v>6.875</v>
      </c>
      <c r="BA13" s="109"/>
      <c r="BB13" s="111">
        <v>7</v>
      </c>
      <c r="BC13" s="109"/>
      <c r="BD13" s="115" t="s">
        <v>20</v>
      </c>
      <c r="BE13" s="17"/>
      <c r="BF13" s="157"/>
      <c r="BG13" s="109"/>
      <c r="BH13" s="63" t="s">
        <v>20</v>
      </c>
      <c r="BI13" s="17"/>
      <c r="BJ13" s="29" t="s">
        <v>20</v>
      </c>
      <c r="BK13" s="17"/>
      <c r="BL13" s="53">
        <v>7</v>
      </c>
      <c r="BM13" s="17" t="s">
        <v>83</v>
      </c>
      <c r="BN13" s="29">
        <v>6.875</v>
      </c>
      <c r="BO13" s="17"/>
      <c r="BP13" s="52">
        <v>4.25</v>
      </c>
      <c r="BQ13" s="114" t="s">
        <v>845</v>
      </c>
      <c r="BR13" s="117" t="s">
        <v>20</v>
      </c>
      <c r="BS13" s="118"/>
      <c r="BT13" s="29">
        <v>7</v>
      </c>
      <c r="BU13" s="17"/>
      <c r="BV13" s="29" t="s">
        <v>20</v>
      </c>
      <c r="BW13" s="154"/>
      <c r="BX13" s="111">
        <v>5.75</v>
      </c>
      <c r="BY13" s="17" t="s">
        <v>846</v>
      </c>
      <c r="BZ13" s="119">
        <v>4.5</v>
      </c>
      <c r="CA13" s="114" t="s">
        <v>847</v>
      </c>
      <c r="CB13" s="29" t="s">
        <v>10</v>
      </c>
      <c r="CC13" s="17" t="s">
        <v>830</v>
      </c>
      <c r="CD13" s="29">
        <v>6</v>
      </c>
      <c r="CE13" s="155"/>
      <c r="CF13" s="30">
        <v>12</v>
      </c>
      <c r="CG13" s="31" t="s">
        <v>84</v>
      </c>
      <c r="CH13" s="53" t="s">
        <v>20</v>
      </c>
      <c r="CI13" s="57" t="s">
        <v>848</v>
      </c>
      <c r="CJ13" s="53">
        <v>4.5</v>
      </c>
      <c r="CK13" s="17" t="s">
        <v>849</v>
      </c>
      <c r="CL13" s="53">
        <v>7.5</v>
      </c>
      <c r="CM13" s="126" t="s">
        <v>850</v>
      </c>
      <c r="CN13" s="127">
        <v>6.25</v>
      </c>
      <c r="CO13" s="17" t="s">
        <v>851</v>
      </c>
      <c r="CP13" s="127" t="s">
        <v>20</v>
      </c>
      <c r="CQ13" s="17" t="s">
        <v>833</v>
      </c>
      <c r="CR13" s="29">
        <v>6</v>
      </c>
      <c r="CS13" s="17"/>
      <c r="CT13" s="53" t="s">
        <v>20</v>
      </c>
      <c r="CU13" s="132" t="s">
        <v>834</v>
      </c>
      <c r="CV13" s="29">
        <v>6.5</v>
      </c>
      <c r="CW13" s="17" t="s">
        <v>711</v>
      </c>
      <c r="CX13" s="29" t="s">
        <v>20</v>
      </c>
      <c r="CY13" s="17"/>
      <c r="CZ13" s="17">
        <v>5</v>
      </c>
      <c r="DA13" s="17" t="s">
        <v>852</v>
      </c>
      <c r="DB13" s="30" t="s">
        <v>20</v>
      </c>
      <c r="DC13" s="31"/>
      <c r="DD13" t="s">
        <v>10</v>
      </c>
      <c r="DE13">
        <f t="shared" si="0"/>
        <v>26</v>
      </c>
    </row>
    <row r="14" spans="1:245" ht="19.149999999999999" customHeight="1" x14ac:dyDescent="0.3">
      <c r="A14" s="331">
        <v>42</v>
      </c>
      <c r="B14" s="328">
        <v>51721</v>
      </c>
      <c r="C14" s="330">
        <v>31</v>
      </c>
      <c r="D14" s="329" t="s">
        <v>2413</v>
      </c>
      <c r="E14" s="329"/>
      <c r="F14" s="336">
        <v>6</v>
      </c>
      <c r="G14" s="337" t="s">
        <v>853</v>
      </c>
      <c r="H14" s="340" t="s">
        <v>10</v>
      </c>
      <c r="I14" s="340"/>
      <c r="J14" s="400">
        <v>6.5</v>
      </c>
      <c r="K14" s="348"/>
      <c r="L14" s="351">
        <v>5.6</v>
      </c>
      <c r="M14" s="352" t="s">
        <v>838</v>
      </c>
      <c r="N14" s="345" t="s">
        <v>20</v>
      </c>
      <c r="O14" s="347" t="s">
        <v>854</v>
      </c>
      <c r="P14" s="340">
        <v>2.9</v>
      </c>
      <c r="Q14" s="341"/>
      <c r="R14" s="358">
        <v>6.35</v>
      </c>
      <c r="S14" s="347"/>
      <c r="T14" s="403">
        <v>5</v>
      </c>
      <c r="U14" s="349" t="s">
        <v>855</v>
      </c>
      <c r="V14" s="404">
        <v>11</v>
      </c>
      <c r="W14" s="405" t="s">
        <v>840</v>
      </c>
      <c r="X14" s="406">
        <v>7.44</v>
      </c>
      <c r="Y14" s="373" t="s">
        <v>823</v>
      </c>
      <c r="Z14" s="362">
        <v>4</v>
      </c>
      <c r="AA14" s="348" t="s">
        <v>824</v>
      </c>
      <c r="AB14" s="407">
        <v>5.8849999999999998</v>
      </c>
      <c r="AC14" s="348" t="s">
        <v>856</v>
      </c>
      <c r="AD14" s="362" t="s">
        <v>20</v>
      </c>
      <c r="AE14" s="348"/>
      <c r="AF14" s="112">
        <v>7</v>
      </c>
      <c r="AG14" s="348"/>
      <c r="AH14" s="340">
        <v>7</v>
      </c>
      <c r="AI14" s="341" t="s">
        <v>857</v>
      </c>
      <c r="AJ14" s="362">
        <v>6</v>
      </c>
      <c r="AK14" s="348"/>
      <c r="AL14" s="342">
        <v>6.5</v>
      </c>
      <c r="AM14" s="353" t="s">
        <v>608</v>
      </c>
      <c r="AN14" s="362" t="s">
        <v>271</v>
      </c>
      <c r="AO14" s="348" t="s">
        <v>858</v>
      </c>
      <c r="AP14" s="351">
        <v>3</v>
      </c>
      <c r="AQ14" s="379"/>
      <c r="AR14" s="370">
        <v>6</v>
      </c>
      <c r="AS14" s="409" t="s">
        <v>89</v>
      </c>
      <c r="AT14" s="351">
        <v>6</v>
      </c>
      <c r="AU14" s="379"/>
      <c r="AV14" s="351">
        <v>6.25</v>
      </c>
      <c r="AW14" s="379"/>
      <c r="AX14" s="380">
        <v>6</v>
      </c>
      <c r="AY14" s="348" t="s">
        <v>859</v>
      </c>
      <c r="AZ14" s="382">
        <v>6.875</v>
      </c>
      <c r="BA14" s="347"/>
      <c r="BB14" s="370">
        <v>7</v>
      </c>
      <c r="BC14" s="347"/>
      <c r="BD14" s="386">
        <v>4.2249999999999996</v>
      </c>
      <c r="BE14" s="348"/>
      <c r="BF14" s="153">
        <v>3.7499999999999999E-2</v>
      </c>
      <c r="BG14" s="347" t="s">
        <v>860</v>
      </c>
      <c r="BH14" s="382">
        <v>5.5</v>
      </c>
      <c r="BI14" s="348" t="s">
        <v>861</v>
      </c>
      <c r="BJ14" s="362" t="s">
        <v>20</v>
      </c>
      <c r="BK14" s="348"/>
      <c r="BL14" s="342">
        <v>7</v>
      </c>
      <c r="BM14" s="348" t="s">
        <v>83</v>
      </c>
      <c r="BN14" s="362">
        <v>6.875</v>
      </c>
      <c r="BO14" s="348"/>
      <c r="BP14" s="351">
        <v>5.125</v>
      </c>
      <c r="BQ14" s="379" t="s">
        <v>862</v>
      </c>
      <c r="BR14" s="357">
        <v>4</v>
      </c>
      <c r="BS14" s="394"/>
      <c r="BT14" s="362">
        <v>7</v>
      </c>
      <c r="BU14" s="348"/>
      <c r="BV14" s="362">
        <v>5</v>
      </c>
      <c r="BW14" s="420"/>
      <c r="BX14" s="370">
        <v>5.75</v>
      </c>
      <c r="BY14" s="348"/>
      <c r="BZ14" s="396">
        <v>4.5</v>
      </c>
      <c r="CA14" s="379"/>
      <c r="CB14" s="362"/>
      <c r="CC14" s="348" t="s">
        <v>830</v>
      </c>
      <c r="CD14" s="362">
        <v>6</v>
      </c>
      <c r="CE14" s="421"/>
      <c r="CF14" s="340">
        <v>12</v>
      </c>
      <c r="CG14" s="341" t="s">
        <v>84</v>
      </c>
      <c r="CH14" s="342">
        <v>6</v>
      </c>
      <c r="CI14" s="354" t="s">
        <v>848</v>
      </c>
      <c r="CJ14" s="362">
        <v>4.5</v>
      </c>
      <c r="CK14" s="348"/>
      <c r="CL14" s="362">
        <v>7</v>
      </c>
      <c r="CM14" s="347" t="s">
        <v>863</v>
      </c>
      <c r="CN14" s="358">
        <v>6.25</v>
      </c>
      <c r="CO14" s="348"/>
      <c r="CP14" s="358">
        <v>4.7</v>
      </c>
      <c r="CQ14" s="348" t="s">
        <v>833</v>
      </c>
      <c r="CR14" s="362">
        <v>6</v>
      </c>
      <c r="CS14" s="17"/>
      <c r="CT14" s="53" t="s">
        <v>20</v>
      </c>
      <c r="CU14" s="132" t="s">
        <v>864</v>
      </c>
      <c r="CV14" s="29">
        <v>6.5</v>
      </c>
      <c r="CW14" s="17" t="s">
        <v>711</v>
      </c>
      <c r="CX14" s="29" t="s">
        <v>20</v>
      </c>
      <c r="CY14" s="17"/>
      <c r="CZ14" s="17">
        <v>5</v>
      </c>
      <c r="DA14" s="17" t="s">
        <v>865</v>
      </c>
      <c r="DB14" s="30">
        <v>4</v>
      </c>
      <c r="DC14" s="31" t="s">
        <v>835</v>
      </c>
      <c r="DD14" t="s">
        <v>10</v>
      </c>
      <c r="DE14">
        <f t="shared" si="0"/>
        <v>43</v>
      </c>
    </row>
    <row r="15" spans="1:245" ht="19.149999999999999" customHeight="1" x14ac:dyDescent="0.3">
      <c r="A15" s="105">
        <v>43</v>
      </c>
      <c r="B15" s="123">
        <v>2211</v>
      </c>
      <c r="C15" s="6">
        <v>32</v>
      </c>
      <c r="D15" s="8" t="s">
        <v>2414</v>
      </c>
      <c r="E15" s="8"/>
      <c r="F15" s="32">
        <v>4</v>
      </c>
      <c r="G15" s="14" t="s">
        <v>866</v>
      </c>
      <c r="H15" s="30" t="s">
        <v>10</v>
      </c>
      <c r="I15" s="30"/>
      <c r="J15" s="53">
        <v>6.5</v>
      </c>
      <c r="K15" s="126" t="s">
        <v>867</v>
      </c>
      <c r="L15" s="52">
        <v>5.6</v>
      </c>
      <c r="M15" s="19" t="s">
        <v>868</v>
      </c>
      <c r="N15" s="108" t="s">
        <v>20</v>
      </c>
      <c r="O15" s="109" t="s">
        <v>869</v>
      </c>
      <c r="P15" s="30" t="s">
        <v>20</v>
      </c>
      <c r="Q15" s="31" t="s">
        <v>870</v>
      </c>
      <c r="R15" s="127">
        <v>6.35</v>
      </c>
      <c r="S15" s="109" t="s">
        <v>91</v>
      </c>
      <c r="T15" s="135">
        <v>4.25</v>
      </c>
      <c r="U15" s="126" t="s">
        <v>871</v>
      </c>
      <c r="V15" s="110">
        <v>16.75</v>
      </c>
      <c r="W15" s="146" t="s">
        <v>872</v>
      </c>
      <c r="X15" s="125">
        <v>4.3499999999999996</v>
      </c>
      <c r="Y15" s="25" t="s">
        <v>873</v>
      </c>
      <c r="Z15" s="29">
        <v>4</v>
      </c>
      <c r="AA15" s="17"/>
      <c r="AB15" s="152">
        <v>5.8849999999999998</v>
      </c>
      <c r="AC15" s="17" t="s">
        <v>856</v>
      </c>
      <c r="AD15" s="29" t="s">
        <v>20</v>
      </c>
      <c r="AE15" s="17"/>
      <c r="AF15" s="112">
        <v>5</v>
      </c>
      <c r="AG15" s="17"/>
      <c r="AH15" s="30">
        <v>7</v>
      </c>
      <c r="AI15" s="31" t="s">
        <v>874</v>
      </c>
      <c r="AJ15" s="29">
        <v>6</v>
      </c>
      <c r="AK15" s="17" t="s">
        <v>875</v>
      </c>
      <c r="AL15" s="53">
        <v>6.5</v>
      </c>
      <c r="AM15" s="113" t="s">
        <v>876</v>
      </c>
      <c r="AN15" s="53" t="s">
        <v>271</v>
      </c>
      <c r="AO15" s="17" t="s">
        <v>877</v>
      </c>
      <c r="AP15" s="52">
        <v>3.9</v>
      </c>
      <c r="AQ15" s="114" t="s">
        <v>878</v>
      </c>
      <c r="AR15" s="125">
        <v>5.5</v>
      </c>
      <c r="AS15" s="25" t="s">
        <v>92</v>
      </c>
      <c r="AT15" s="52">
        <v>6</v>
      </c>
      <c r="AU15" s="114" t="s">
        <v>879</v>
      </c>
      <c r="AV15" s="52">
        <v>6.25</v>
      </c>
      <c r="AW15" s="114" t="s">
        <v>93</v>
      </c>
      <c r="AX15" s="59">
        <v>6</v>
      </c>
      <c r="AY15" s="17" t="s">
        <v>880</v>
      </c>
      <c r="AZ15" s="60">
        <v>6.875</v>
      </c>
      <c r="BA15" s="109" t="s">
        <v>881</v>
      </c>
      <c r="BB15" s="111">
        <v>7</v>
      </c>
      <c r="BC15" s="109" t="s">
        <v>882</v>
      </c>
      <c r="BD15" s="158">
        <v>4.2249999999999996</v>
      </c>
      <c r="BE15" s="17" t="s">
        <v>883</v>
      </c>
      <c r="BF15" s="137">
        <f>0.1%+0.39%</f>
        <v>4.8999999999999998E-3</v>
      </c>
      <c r="BG15" s="109" t="s">
        <v>884</v>
      </c>
      <c r="BH15" s="60">
        <v>5.5</v>
      </c>
      <c r="BI15" s="17" t="s">
        <v>885</v>
      </c>
      <c r="BJ15" s="29" t="s">
        <v>20</v>
      </c>
      <c r="BK15" s="17"/>
      <c r="BL15" s="53" t="s">
        <v>10</v>
      </c>
      <c r="BM15" s="17" t="s">
        <v>94</v>
      </c>
      <c r="BN15" s="29">
        <v>6.875</v>
      </c>
      <c r="BO15" s="159"/>
      <c r="BP15" s="52">
        <v>5.125</v>
      </c>
      <c r="BQ15" s="114"/>
      <c r="BR15" s="117" t="s">
        <v>20</v>
      </c>
      <c r="BS15" s="118" t="s">
        <v>95</v>
      </c>
      <c r="BT15" s="53">
        <v>7</v>
      </c>
      <c r="BU15" s="17" t="s">
        <v>886</v>
      </c>
      <c r="BV15" s="29" t="s">
        <v>20</v>
      </c>
      <c r="BW15" s="17"/>
      <c r="BX15" s="29" t="s">
        <v>20</v>
      </c>
      <c r="BY15" s="17" t="s">
        <v>887</v>
      </c>
      <c r="BZ15" s="119">
        <v>4.5</v>
      </c>
      <c r="CA15" s="114" t="s">
        <v>888</v>
      </c>
      <c r="CB15" s="29" t="s">
        <v>10</v>
      </c>
      <c r="CC15" s="17"/>
      <c r="CD15" s="53">
        <v>6</v>
      </c>
      <c r="CE15" s="57" t="s">
        <v>889</v>
      </c>
      <c r="CF15" s="30">
        <v>4</v>
      </c>
      <c r="CG15" s="31" t="s">
        <v>96</v>
      </c>
      <c r="CH15" s="53" t="s">
        <v>20</v>
      </c>
      <c r="CI15" s="57" t="s">
        <v>890</v>
      </c>
      <c r="CJ15" s="29">
        <v>4.5</v>
      </c>
      <c r="CK15" s="17" t="s">
        <v>891</v>
      </c>
      <c r="CL15" s="29">
        <v>1.5</v>
      </c>
      <c r="CM15" s="126" t="s">
        <v>892</v>
      </c>
      <c r="CN15" s="127">
        <v>6.25</v>
      </c>
      <c r="CO15" s="139" t="s">
        <v>893</v>
      </c>
      <c r="CP15" s="64" t="s">
        <v>20</v>
      </c>
      <c r="CQ15" s="17" t="s">
        <v>894</v>
      </c>
      <c r="CR15" s="29">
        <v>6</v>
      </c>
      <c r="CS15" s="17" t="s">
        <v>97</v>
      </c>
      <c r="CT15" s="53" t="s">
        <v>20</v>
      </c>
      <c r="CU15" s="109" t="s">
        <v>895</v>
      </c>
      <c r="CV15" s="131">
        <v>3.8730000000000002</v>
      </c>
      <c r="CW15" s="17" t="s">
        <v>896</v>
      </c>
      <c r="CX15" s="29" t="s">
        <v>271</v>
      </c>
      <c r="CY15" s="17" t="s">
        <v>897</v>
      </c>
      <c r="CZ15" s="17">
        <v>5</v>
      </c>
      <c r="DA15" s="17" t="s">
        <v>898</v>
      </c>
      <c r="DB15" s="30">
        <v>4</v>
      </c>
      <c r="DC15" s="31" t="s">
        <v>899</v>
      </c>
      <c r="DD15" t="s">
        <v>10</v>
      </c>
      <c r="DE15">
        <f t="shared" si="0"/>
        <v>36</v>
      </c>
    </row>
    <row r="16" spans="1:245" ht="19.149999999999999" customHeight="1" x14ac:dyDescent="0.3">
      <c r="A16" s="331">
        <v>45</v>
      </c>
      <c r="B16" s="123">
        <v>22121</v>
      </c>
      <c r="C16" s="6">
        <v>34</v>
      </c>
      <c r="D16" s="8" t="s">
        <v>2416</v>
      </c>
      <c r="E16" s="8"/>
      <c r="F16" s="32">
        <v>4</v>
      </c>
      <c r="G16" s="14" t="s">
        <v>866</v>
      </c>
      <c r="H16" s="30" t="s">
        <v>10</v>
      </c>
      <c r="I16" s="30"/>
      <c r="J16" s="53">
        <v>6.5</v>
      </c>
      <c r="K16" s="109" t="s">
        <v>918</v>
      </c>
      <c r="L16" s="52">
        <v>5.6</v>
      </c>
      <c r="M16" s="19" t="s">
        <v>868</v>
      </c>
      <c r="N16" s="108" t="s">
        <v>20</v>
      </c>
      <c r="O16" s="109" t="s">
        <v>919</v>
      </c>
      <c r="P16" s="30" t="s">
        <v>20</v>
      </c>
      <c r="Q16" s="31" t="s">
        <v>870</v>
      </c>
      <c r="R16" s="127">
        <v>6.35</v>
      </c>
      <c r="S16" s="109" t="s">
        <v>102</v>
      </c>
      <c r="T16" s="135">
        <v>4.25</v>
      </c>
      <c r="U16" s="126"/>
      <c r="V16" s="110">
        <v>16.75</v>
      </c>
      <c r="W16" s="146"/>
      <c r="X16" s="125">
        <v>6</v>
      </c>
      <c r="Y16" s="25" t="s">
        <v>920</v>
      </c>
      <c r="Z16" s="29">
        <v>4</v>
      </c>
      <c r="AA16" s="17" t="s">
        <v>921</v>
      </c>
      <c r="AB16" s="152">
        <v>5.8849999999999998</v>
      </c>
      <c r="AC16" s="17" t="s">
        <v>856</v>
      </c>
      <c r="AD16" s="29" t="s">
        <v>20</v>
      </c>
      <c r="AE16" s="17"/>
      <c r="AF16" s="112">
        <v>5</v>
      </c>
      <c r="AG16" s="17"/>
      <c r="AH16" s="30">
        <v>7</v>
      </c>
      <c r="AI16" s="31" t="s">
        <v>874</v>
      </c>
      <c r="AJ16" s="29">
        <v>6</v>
      </c>
      <c r="AK16" s="17" t="s">
        <v>875</v>
      </c>
      <c r="AL16" s="53">
        <v>6.5</v>
      </c>
      <c r="AM16" s="113" t="s">
        <v>922</v>
      </c>
      <c r="AN16" s="53" t="s">
        <v>271</v>
      </c>
      <c r="AO16" s="17" t="s">
        <v>923</v>
      </c>
      <c r="AP16" s="52">
        <v>3.9</v>
      </c>
      <c r="AQ16" s="114" t="s">
        <v>924</v>
      </c>
      <c r="AR16" s="125">
        <v>5.5</v>
      </c>
      <c r="AS16" s="25" t="s">
        <v>92</v>
      </c>
      <c r="AT16" s="52">
        <v>6</v>
      </c>
      <c r="AU16" s="114" t="s">
        <v>879</v>
      </c>
      <c r="AV16" s="52">
        <v>6.25</v>
      </c>
      <c r="AW16" s="114" t="s">
        <v>93</v>
      </c>
      <c r="AX16" s="59">
        <v>6</v>
      </c>
      <c r="AY16" s="17" t="s">
        <v>880</v>
      </c>
      <c r="AZ16" s="60">
        <v>6.875</v>
      </c>
      <c r="BA16" s="109" t="s">
        <v>925</v>
      </c>
      <c r="BB16" s="111">
        <v>7</v>
      </c>
      <c r="BC16" s="109" t="s">
        <v>926</v>
      </c>
      <c r="BD16" s="158">
        <v>4.2249999999999996</v>
      </c>
      <c r="BE16" s="17" t="s">
        <v>927</v>
      </c>
      <c r="BF16" s="137">
        <f>0.1%+0.39%</f>
        <v>4.8999999999999998E-3</v>
      </c>
      <c r="BG16" s="109" t="s">
        <v>884</v>
      </c>
      <c r="BH16" s="60">
        <v>5.5</v>
      </c>
      <c r="BI16" s="17" t="s">
        <v>928</v>
      </c>
      <c r="BJ16" s="29" t="s">
        <v>20</v>
      </c>
      <c r="BK16" s="17"/>
      <c r="BL16" s="29"/>
      <c r="BM16" s="17"/>
      <c r="BN16" s="29">
        <v>6.875</v>
      </c>
      <c r="BO16" s="159"/>
      <c r="BP16" s="52">
        <v>5.125</v>
      </c>
      <c r="BQ16" s="114" t="s">
        <v>10</v>
      </c>
      <c r="BR16" s="117" t="s">
        <v>20</v>
      </c>
      <c r="BS16" s="118" t="s">
        <v>95</v>
      </c>
      <c r="BT16" s="53">
        <v>7</v>
      </c>
      <c r="BU16" s="17" t="s">
        <v>929</v>
      </c>
      <c r="BV16" s="29" t="s">
        <v>20</v>
      </c>
      <c r="BW16" s="17"/>
      <c r="BX16" s="29" t="s">
        <v>20</v>
      </c>
      <c r="BY16" s="17" t="s">
        <v>930</v>
      </c>
      <c r="BZ16" s="119">
        <v>4.5</v>
      </c>
      <c r="CA16" s="114" t="s">
        <v>888</v>
      </c>
      <c r="CB16" s="29" t="s">
        <v>10</v>
      </c>
      <c r="CC16" s="17"/>
      <c r="CD16" s="53">
        <v>6</v>
      </c>
      <c r="CE16" s="57" t="s">
        <v>889</v>
      </c>
      <c r="CF16" s="30">
        <v>3</v>
      </c>
      <c r="CG16" s="31" t="s">
        <v>103</v>
      </c>
      <c r="CH16" s="53" t="s">
        <v>20</v>
      </c>
      <c r="CI16" s="57" t="s">
        <v>931</v>
      </c>
      <c r="CJ16" s="29">
        <v>4.5</v>
      </c>
      <c r="CK16" s="17"/>
      <c r="CL16" s="29">
        <v>1.5</v>
      </c>
      <c r="CM16" s="126" t="s">
        <v>892</v>
      </c>
      <c r="CN16" s="127">
        <v>6.25</v>
      </c>
      <c r="CO16" s="139" t="s">
        <v>893</v>
      </c>
      <c r="CP16" s="64" t="s">
        <v>20</v>
      </c>
      <c r="CQ16" s="17" t="s">
        <v>894</v>
      </c>
      <c r="CR16" s="29">
        <v>6</v>
      </c>
      <c r="CS16" s="17" t="s">
        <v>97</v>
      </c>
      <c r="CT16" s="53" t="s">
        <v>20</v>
      </c>
      <c r="CU16" s="109" t="s">
        <v>932</v>
      </c>
      <c r="CV16" s="131">
        <v>3.8519999999999999</v>
      </c>
      <c r="CW16" s="17" t="s">
        <v>896</v>
      </c>
      <c r="CX16" s="29">
        <v>4.29</v>
      </c>
      <c r="CY16" s="17" t="s">
        <v>933</v>
      </c>
      <c r="CZ16" s="17">
        <v>5</v>
      </c>
      <c r="DA16" s="17" t="s">
        <v>934</v>
      </c>
      <c r="DB16" s="30">
        <v>4</v>
      </c>
      <c r="DC16" s="31" t="s">
        <v>899</v>
      </c>
      <c r="DD16" t="s">
        <v>10</v>
      </c>
      <c r="DE16">
        <f t="shared" si="0"/>
        <v>37</v>
      </c>
    </row>
    <row r="17" spans="1:109" ht="19.149999999999999" customHeight="1" x14ac:dyDescent="0.3">
      <c r="A17" s="105">
        <v>46</v>
      </c>
      <c r="B17" s="123">
        <v>484240</v>
      </c>
      <c r="C17" s="6">
        <v>35</v>
      </c>
      <c r="D17" s="8" t="s">
        <v>2417</v>
      </c>
      <c r="E17" s="8"/>
      <c r="F17" s="32">
        <v>4</v>
      </c>
      <c r="G17" s="14"/>
      <c r="H17" s="30" t="s">
        <v>10</v>
      </c>
      <c r="I17" s="30"/>
      <c r="J17" s="53">
        <v>6.5</v>
      </c>
      <c r="K17" s="109"/>
      <c r="L17" s="52">
        <v>5.6</v>
      </c>
      <c r="M17" s="19" t="s">
        <v>935</v>
      </c>
      <c r="N17" s="108">
        <v>7.25</v>
      </c>
      <c r="O17" s="109" t="s">
        <v>936</v>
      </c>
      <c r="P17" s="30" t="s">
        <v>20</v>
      </c>
      <c r="Q17" s="31" t="s">
        <v>937</v>
      </c>
      <c r="R17" s="127">
        <v>6.35</v>
      </c>
      <c r="S17" s="109" t="s">
        <v>105</v>
      </c>
      <c r="T17" s="135">
        <v>0.39800000000000002</v>
      </c>
      <c r="U17" s="17" t="s">
        <v>587</v>
      </c>
      <c r="V17" s="110">
        <v>16.75</v>
      </c>
      <c r="W17" s="146" t="s">
        <v>938</v>
      </c>
      <c r="X17" s="125">
        <v>6</v>
      </c>
      <c r="Y17" s="25" t="s">
        <v>939</v>
      </c>
      <c r="Z17" s="29">
        <v>4</v>
      </c>
      <c r="AA17" s="17"/>
      <c r="AB17" s="152">
        <v>5.8849999999999998</v>
      </c>
      <c r="AC17" s="17" t="s">
        <v>940</v>
      </c>
      <c r="AD17" s="29" t="s">
        <v>20</v>
      </c>
      <c r="AE17" s="17"/>
      <c r="AF17" s="112">
        <v>6.25</v>
      </c>
      <c r="AG17" s="17"/>
      <c r="AH17" s="30">
        <v>7</v>
      </c>
      <c r="AI17" s="31" t="s">
        <v>874</v>
      </c>
      <c r="AJ17" s="29">
        <v>6</v>
      </c>
      <c r="AK17" s="17" t="s">
        <v>875</v>
      </c>
      <c r="AL17" s="53">
        <v>6.5</v>
      </c>
      <c r="AM17" s="113" t="s">
        <v>922</v>
      </c>
      <c r="AN17" s="53" t="s">
        <v>271</v>
      </c>
      <c r="AO17" s="17" t="s">
        <v>941</v>
      </c>
      <c r="AP17" s="52">
        <v>5</v>
      </c>
      <c r="AQ17" s="114" t="s">
        <v>942</v>
      </c>
      <c r="AR17" s="125">
        <v>5.5</v>
      </c>
      <c r="AS17" s="25" t="s">
        <v>92</v>
      </c>
      <c r="AT17" s="52">
        <v>6</v>
      </c>
      <c r="AU17" s="114" t="s">
        <v>879</v>
      </c>
      <c r="AV17" s="52">
        <v>6.25</v>
      </c>
      <c r="AW17" s="114" t="s">
        <v>93</v>
      </c>
      <c r="AX17" s="59">
        <v>6</v>
      </c>
      <c r="AY17" s="17" t="s">
        <v>880</v>
      </c>
      <c r="AZ17" s="60">
        <v>6.875</v>
      </c>
      <c r="BA17" s="109" t="s">
        <v>881</v>
      </c>
      <c r="BB17" s="111">
        <v>7</v>
      </c>
      <c r="BC17" s="109" t="s">
        <v>943</v>
      </c>
      <c r="BD17" s="115">
        <v>4.2249999999999996</v>
      </c>
      <c r="BE17" s="17"/>
      <c r="BF17" s="157" t="s">
        <v>20</v>
      </c>
      <c r="BG17" s="109"/>
      <c r="BH17" s="60">
        <v>5.5</v>
      </c>
      <c r="BI17" s="17" t="s">
        <v>944</v>
      </c>
      <c r="BJ17" s="29" t="s">
        <v>20</v>
      </c>
      <c r="BK17" s="17" t="s">
        <v>908</v>
      </c>
      <c r="BL17" s="29" t="s">
        <v>10</v>
      </c>
      <c r="BM17" s="17"/>
      <c r="BN17" s="29" t="s">
        <v>20</v>
      </c>
      <c r="BO17" s="17"/>
      <c r="BP17" s="52">
        <v>5.125</v>
      </c>
      <c r="BQ17" s="114" t="s">
        <v>945</v>
      </c>
      <c r="BR17" s="117" t="s">
        <v>20</v>
      </c>
      <c r="BS17" s="118" t="s">
        <v>95</v>
      </c>
      <c r="BT17" s="53">
        <v>4.75</v>
      </c>
      <c r="BU17" s="17" t="s">
        <v>946</v>
      </c>
      <c r="BV17" s="29" t="s">
        <v>20</v>
      </c>
      <c r="BW17" s="17"/>
      <c r="BX17" s="111">
        <v>5.75</v>
      </c>
      <c r="BY17" s="17"/>
      <c r="BZ17" s="119">
        <v>4.5</v>
      </c>
      <c r="CA17" s="114" t="s">
        <v>888</v>
      </c>
      <c r="CB17" s="29" t="s">
        <v>10</v>
      </c>
      <c r="CC17" s="17"/>
      <c r="CD17" s="53">
        <v>6</v>
      </c>
      <c r="CE17" s="57" t="s">
        <v>947</v>
      </c>
      <c r="CF17" s="30" t="s">
        <v>20</v>
      </c>
      <c r="CG17" s="31"/>
      <c r="CH17" s="53" t="s">
        <v>20</v>
      </c>
      <c r="CI17" s="57" t="s">
        <v>931</v>
      </c>
      <c r="CJ17" s="29">
        <v>4.5</v>
      </c>
      <c r="CK17" s="17"/>
      <c r="CL17" s="29">
        <v>1.5</v>
      </c>
      <c r="CM17" s="126" t="s">
        <v>892</v>
      </c>
      <c r="CN17" s="127">
        <v>6.25</v>
      </c>
      <c r="CO17" s="17" t="s">
        <v>948</v>
      </c>
      <c r="CP17" s="64" t="s">
        <v>20</v>
      </c>
      <c r="CQ17" s="17"/>
      <c r="CR17" s="29">
        <v>6</v>
      </c>
      <c r="CS17" s="17" t="s">
        <v>97</v>
      </c>
      <c r="CT17" s="53">
        <v>5.3</v>
      </c>
      <c r="CU17" s="109" t="s">
        <v>949</v>
      </c>
      <c r="CV17" s="29">
        <v>6.5</v>
      </c>
      <c r="CW17" s="17" t="s">
        <v>711</v>
      </c>
      <c r="CX17" s="29">
        <v>5</v>
      </c>
      <c r="CY17" s="17" t="s">
        <v>950</v>
      </c>
      <c r="CZ17" s="17">
        <v>5</v>
      </c>
      <c r="DA17" s="17" t="s">
        <v>951</v>
      </c>
      <c r="DB17" s="30">
        <v>4</v>
      </c>
      <c r="DC17" s="31" t="s">
        <v>899</v>
      </c>
      <c r="DD17" t="s">
        <v>10</v>
      </c>
      <c r="DE17">
        <f t="shared" si="0"/>
        <v>37</v>
      </c>
    </row>
    <row r="18" spans="1:109" s="105" customFormat="1" ht="19.149999999999999" customHeight="1" x14ac:dyDescent="0.3">
      <c r="A18" s="331">
        <v>49</v>
      </c>
      <c r="B18" s="120">
        <v>5171</v>
      </c>
      <c r="C18" s="69">
        <v>37</v>
      </c>
      <c r="D18" s="160" t="s">
        <v>2420</v>
      </c>
      <c r="E18" s="160"/>
      <c r="F18" s="71">
        <v>6</v>
      </c>
      <c r="G18" s="72" t="s">
        <v>818</v>
      </c>
      <c r="H18" s="73" t="s">
        <v>10</v>
      </c>
      <c r="I18" s="73"/>
      <c r="J18" s="103">
        <v>6.5</v>
      </c>
      <c r="K18" s="83" t="s">
        <v>819</v>
      </c>
      <c r="L18" s="77">
        <v>5.6</v>
      </c>
      <c r="M18" s="78" t="s">
        <v>966</v>
      </c>
      <c r="N18" s="122" t="s">
        <v>20</v>
      </c>
      <c r="O18" s="83" t="s">
        <v>967</v>
      </c>
      <c r="P18" s="73">
        <v>2.9</v>
      </c>
      <c r="Q18" s="81"/>
      <c r="R18" s="82">
        <v>6.35</v>
      </c>
      <c r="S18" s="83" t="s">
        <v>81</v>
      </c>
      <c r="T18" s="84" t="s">
        <v>20</v>
      </c>
      <c r="U18" s="129"/>
      <c r="V18" s="161">
        <v>5.75</v>
      </c>
      <c r="W18" s="86"/>
      <c r="X18" s="372">
        <v>7.44</v>
      </c>
      <c r="Y18" s="88" t="s">
        <v>823</v>
      </c>
      <c r="Z18" s="89">
        <v>4</v>
      </c>
      <c r="AA18" s="76" t="s">
        <v>824</v>
      </c>
      <c r="AB18" s="374">
        <v>5.8849999999999998</v>
      </c>
      <c r="AC18" s="76" t="s">
        <v>968</v>
      </c>
      <c r="AD18" s="89" t="s">
        <v>20</v>
      </c>
      <c r="AE18" s="76"/>
      <c r="AF18" s="90">
        <v>7</v>
      </c>
      <c r="AG18" s="76"/>
      <c r="AH18" s="73">
        <v>7</v>
      </c>
      <c r="AI18" s="81"/>
      <c r="AJ18" s="89">
        <v>6</v>
      </c>
      <c r="AK18" s="76"/>
      <c r="AL18" s="103">
        <v>6.5</v>
      </c>
      <c r="AM18" s="91" t="s">
        <v>608</v>
      </c>
      <c r="AN18" s="89" t="s">
        <v>271</v>
      </c>
      <c r="AO18" s="76" t="s">
        <v>826</v>
      </c>
      <c r="AP18" s="77">
        <v>3</v>
      </c>
      <c r="AQ18" s="92"/>
      <c r="AR18" s="87">
        <v>6</v>
      </c>
      <c r="AS18" s="376" t="s">
        <v>89</v>
      </c>
      <c r="AT18" s="77" t="s">
        <v>20</v>
      </c>
      <c r="AU18" s="92"/>
      <c r="AV18" s="77">
        <v>6.25</v>
      </c>
      <c r="AW18" s="92" t="s">
        <v>108</v>
      </c>
      <c r="AX18" s="93">
        <v>6</v>
      </c>
      <c r="AY18" s="76"/>
      <c r="AZ18" s="384">
        <v>6.875</v>
      </c>
      <c r="BA18" s="83"/>
      <c r="BB18" s="89">
        <v>7</v>
      </c>
      <c r="BC18" s="83"/>
      <c r="BD18" s="96">
        <v>4.2249999999999996</v>
      </c>
      <c r="BE18" s="76"/>
      <c r="BF18" s="392">
        <v>3.7499999999999999E-2</v>
      </c>
      <c r="BG18" s="83" t="s">
        <v>828</v>
      </c>
      <c r="BH18" s="94">
        <v>5.5</v>
      </c>
      <c r="BI18" s="76"/>
      <c r="BJ18" s="89" t="s">
        <v>20</v>
      </c>
      <c r="BK18" s="76"/>
      <c r="BL18" s="103">
        <v>7</v>
      </c>
      <c r="BM18" s="76" t="s">
        <v>83</v>
      </c>
      <c r="BN18" s="89">
        <v>6.875</v>
      </c>
      <c r="BO18" s="76"/>
      <c r="BP18" s="77">
        <v>5.125</v>
      </c>
      <c r="BQ18" s="92" t="s">
        <v>969</v>
      </c>
      <c r="BR18" s="100">
        <v>4</v>
      </c>
      <c r="BS18" s="101"/>
      <c r="BT18" s="89">
        <v>7</v>
      </c>
      <c r="BU18" s="76"/>
      <c r="BV18" s="89">
        <v>5</v>
      </c>
      <c r="BW18" s="395" t="s">
        <v>829</v>
      </c>
      <c r="BX18" s="87">
        <v>5.75</v>
      </c>
      <c r="BY18" s="76"/>
      <c r="BZ18" s="102">
        <v>4.5</v>
      </c>
      <c r="CA18" s="92"/>
      <c r="CB18" s="89"/>
      <c r="CC18" s="76" t="s">
        <v>830</v>
      </c>
      <c r="CD18" s="89">
        <v>6</v>
      </c>
      <c r="CE18" s="76" t="s">
        <v>970</v>
      </c>
      <c r="CF18" s="73">
        <v>12</v>
      </c>
      <c r="CG18" s="81" t="s">
        <v>84</v>
      </c>
      <c r="CH18" s="89">
        <v>6</v>
      </c>
      <c r="CI18" s="80" t="s">
        <v>971</v>
      </c>
      <c r="CJ18" s="89">
        <v>4.5</v>
      </c>
      <c r="CK18" s="76" t="s">
        <v>832</v>
      </c>
      <c r="CL18" s="89">
        <v>7</v>
      </c>
      <c r="CM18" s="76" t="s">
        <v>972</v>
      </c>
      <c r="CN18" s="82">
        <v>6.25</v>
      </c>
      <c r="CO18" s="76"/>
      <c r="CP18" s="247">
        <v>4.7</v>
      </c>
      <c r="CQ18" s="76" t="s">
        <v>833</v>
      </c>
      <c r="CR18" s="89">
        <v>6</v>
      </c>
      <c r="CS18" s="76"/>
      <c r="CT18" s="103" t="s">
        <v>20</v>
      </c>
      <c r="CU18" s="440" t="s">
        <v>834</v>
      </c>
      <c r="CV18" s="89">
        <v>6.5</v>
      </c>
      <c r="CW18" s="76" t="s">
        <v>973</v>
      </c>
      <c r="CX18" s="89" t="s">
        <v>20</v>
      </c>
      <c r="CY18" s="76"/>
      <c r="CZ18" s="76">
        <v>5</v>
      </c>
      <c r="DA18" s="76"/>
      <c r="DB18" s="73">
        <v>4</v>
      </c>
      <c r="DC18" s="81" t="s">
        <v>835</v>
      </c>
      <c r="DD18" s="105" t="s">
        <v>10</v>
      </c>
      <c r="DE18" s="105">
        <f t="shared" si="0"/>
        <v>41</v>
      </c>
    </row>
    <row r="19" spans="1:109" ht="19.149999999999999" customHeight="1" x14ac:dyDescent="0.3">
      <c r="A19" s="105">
        <v>50</v>
      </c>
      <c r="B19" s="123">
        <v>5171</v>
      </c>
      <c r="C19" s="6">
        <v>38</v>
      </c>
      <c r="D19" s="8" t="s">
        <v>2419</v>
      </c>
      <c r="E19" s="8"/>
      <c r="F19" s="32">
        <v>6</v>
      </c>
      <c r="G19" s="14" t="s">
        <v>818</v>
      </c>
      <c r="H19" s="30" t="s">
        <v>10</v>
      </c>
      <c r="I19" s="30"/>
      <c r="J19" s="53">
        <v>6.5</v>
      </c>
      <c r="K19" s="109" t="s">
        <v>837</v>
      </c>
      <c r="L19" s="52" t="s">
        <v>20</v>
      </c>
      <c r="M19" s="19" t="s">
        <v>974</v>
      </c>
      <c r="N19" s="108" t="s">
        <v>20</v>
      </c>
      <c r="O19" s="109"/>
      <c r="P19" s="30" t="s">
        <v>20</v>
      </c>
      <c r="Q19" s="31" t="s">
        <v>839</v>
      </c>
      <c r="R19" s="64">
        <v>6.35</v>
      </c>
      <c r="S19" s="109" t="s">
        <v>86</v>
      </c>
      <c r="T19" s="22" t="s">
        <v>20</v>
      </c>
      <c r="U19" s="126"/>
      <c r="V19" s="145">
        <v>10</v>
      </c>
      <c r="W19" s="54" t="s">
        <v>975</v>
      </c>
      <c r="X19" s="125">
        <v>7.44</v>
      </c>
      <c r="Y19" s="25" t="s">
        <v>823</v>
      </c>
      <c r="Z19" s="29" t="s">
        <v>20</v>
      </c>
      <c r="AA19" s="17" t="s">
        <v>602</v>
      </c>
      <c r="AB19" s="53">
        <v>4</v>
      </c>
      <c r="AC19" s="17" t="s">
        <v>841</v>
      </c>
      <c r="AD19" s="29" t="s">
        <v>20</v>
      </c>
      <c r="AE19" s="17"/>
      <c r="AF19" s="112">
        <v>7</v>
      </c>
      <c r="AG19" s="17"/>
      <c r="AH19" s="30" t="s">
        <v>20</v>
      </c>
      <c r="AJ19" s="29" t="s">
        <v>20</v>
      </c>
      <c r="AK19" s="17"/>
      <c r="AL19" s="53">
        <v>6.5</v>
      </c>
      <c r="AM19" s="113" t="s">
        <v>608</v>
      </c>
      <c r="AN19" s="29" t="s">
        <v>271</v>
      </c>
      <c r="AO19" s="156" t="s">
        <v>976</v>
      </c>
      <c r="AP19" s="52">
        <v>1</v>
      </c>
      <c r="AQ19" s="114" t="s">
        <v>843</v>
      </c>
      <c r="AR19" s="29">
        <v>6</v>
      </c>
      <c r="AS19" s="130" t="s">
        <v>89</v>
      </c>
      <c r="AT19" s="52" t="s">
        <v>20</v>
      </c>
      <c r="AU19" s="114"/>
      <c r="AV19" s="52">
        <v>6.25</v>
      </c>
      <c r="AW19" s="114"/>
      <c r="AX19" s="59">
        <v>6</v>
      </c>
      <c r="AY19" s="17" t="s">
        <v>977</v>
      </c>
      <c r="AZ19" s="60">
        <v>6.875</v>
      </c>
      <c r="BA19" s="109"/>
      <c r="BB19" s="111">
        <v>7</v>
      </c>
      <c r="BC19" s="109"/>
      <c r="BD19" s="115" t="s">
        <v>20</v>
      </c>
      <c r="BE19" s="17"/>
      <c r="BF19" s="157"/>
      <c r="BG19" s="109"/>
      <c r="BH19" s="63" t="s">
        <v>20</v>
      </c>
      <c r="BI19" s="17"/>
      <c r="BJ19" s="29" t="s">
        <v>20</v>
      </c>
      <c r="BK19" s="17"/>
      <c r="BL19" s="53">
        <v>7</v>
      </c>
      <c r="BM19" s="17" t="s">
        <v>83</v>
      </c>
      <c r="BN19" s="29">
        <v>6.875</v>
      </c>
      <c r="BO19" s="17"/>
      <c r="BP19" s="52">
        <v>4.25</v>
      </c>
      <c r="BQ19" s="114" t="s">
        <v>845</v>
      </c>
      <c r="BR19" s="117" t="s">
        <v>20</v>
      </c>
      <c r="BS19" s="118"/>
      <c r="BT19" s="29">
        <v>7</v>
      </c>
      <c r="BU19" s="17"/>
      <c r="BV19" s="29" t="s">
        <v>20</v>
      </c>
      <c r="BW19" s="154"/>
      <c r="BX19" s="111">
        <v>5.75</v>
      </c>
      <c r="BY19" s="17" t="s">
        <v>846</v>
      </c>
      <c r="BZ19" s="119">
        <v>4.5</v>
      </c>
      <c r="CA19" s="114"/>
      <c r="CB19" s="29"/>
      <c r="CC19" s="17" t="s">
        <v>830</v>
      </c>
      <c r="CD19" s="29">
        <v>6</v>
      </c>
      <c r="CE19" s="17" t="s">
        <v>970</v>
      </c>
      <c r="CF19" s="30">
        <v>12</v>
      </c>
      <c r="CG19" s="31" t="s">
        <v>84</v>
      </c>
      <c r="CH19" s="29" t="s">
        <v>20</v>
      </c>
      <c r="CI19" s="57" t="s">
        <v>971</v>
      </c>
      <c r="CJ19" s="53">
        <v>4.5</v>
      </c>
      <c r="CK19" s="17" t="s">
        <v>849</v>
      </c>
      <c r="CL19" s="53">
        <v>7</v>
      </c>
      <c r="CM19" s="126" t="s">
        <v>978</v>
      </c>
      <c r="CN19" s="127">
        <v>6.25</v>
      </c>
      <c r="CO19" s="17" t="s">
        <v>979</v>
      </c>
      <c r="CP19" s="127" t="s">
        <v>20</v>
      </c>
      <c r="CQ19" s="17" t="s">
        <v>833</v>
      </c>
      <c r="CR19" s="29">
        <v>6</v>
      </c>
      <c r="CS19" s="17"/>
      <c r="CT19" s="53" t="s">
        <v>20</v>
      </c>
      <c r="CU19" s="132" t="s">
        <v>834</v>
      </c>
      <c r="CV19" s="29">
        <v>6.5</v>
      </c>
      <c r="CW19" s="17" t="s">
        <v>673</v>
      </c>
      <c r="CX19" s="29" t="s">
        <v>20</v>
      </c>
      <c r="CY19" s="17"/>
      <c r="CZ19" s="17">
        <v>5</v>
      </c>
      <c r="DA19" s="17" t="s">
        <v>852</v>
      </c>
      <c r="DB19" s="30" t="s">
        <v>20</v>
      </c>
      <c r="DC19" s="31"/>
      <c r="DD19" t="s">
        <v>10</v>
      </c>
      <c r="DE19">
        <f t="shared" si="0"/>
        <v>28</v>
      </c>
    </row>
    <row r="20" spans="1:109" ht="19.149999999999999" customHeight="1" x14ac:dyDescent="0.3">
      <c r="A20" s="331">
        <v>51</v>
      </c>
      <c r="B20" s="123">
        <v>51721</v>
      </c>
      <c r="C20" s="6">
        <v>39</v>
      </c>
      <c r="D20" s="8" t="s">
        <v>2421</v>
      </c>
      <c r="E20" s="8"/>
      <c r="F20" s="32">
        <v>6</v>
      </c>
      <c r="G20" s="128" t="s">
        <v>853</v>
      </c>
      <c r="H20" s="30" t="s">
        <v>10</v>
      </c>
      <c r="I20" s="30"/>
      <c r="J20" s="53">
        <v>6.5</v>
      </c>
      <c r="K20" s="109"/>
      <c r="L20" s="52">
        <v>5.6</v>
      </c>
      <c r="M20" s="19" t="s">
        <v>980</v>
      </c>
      <c r="N20" s="108" t="s">
        <v>20</v>
      </c>
      <c r="O20" s="109" t="s">
        <v>967</v>
      </c>
      <c r="P20" s="30">
        <v>2.9</v>
      </c>
      <c r="Q20" s="31"/>
      <c r="R20" s="64">
        <v>6.35</v>
      </c>
      <c r="S20" s="109"/>
      <c r="T20" s="133">
        <v>5</v>
      </c>
      <c r="U20" s="126" t="s">
        <v>981</v>
      </c>
      <c r="V20" s="145">
        <v>10</v>
      </c>
      <c r="W20" s="54" t="s">
        <v>982</v>
      </c>
      <c r="X20" s="125">
        <v>7.44</v>
      </c>
      <c r="Y20" s="25" t="s">
        <v>823</v>
      </c>
      <c r="Z20" s="29">
        <v>4</v>
      </c>
      <c r="AA20" s="17" t="s">
        <v>824</v>
      </c>
      <c r="AB20" s="152">
        <v>5.8849999999999998</v>
      </c>
      <c r="AC20" s="17" t="s">
        <v>983</v>
      </c>
      <c r="AD20" s="29" t="s">
        <v>20</v>
      </c>
      <c r="AE20" s="17"/>
      <c r="AF20" s="112">
        <v>7</v>
      </c>
      <c r="AG20" s="17"/>
      <c r="AH20" s="30">
        <v>7</v>
      </c>
      <c r="AI20" s="31" t="s">
        <v>984</v>
      </c>
      <c r="AJ20" s="29">
        <v>6</v>
      </c>
      <c r="AK20" s="17"/>
      <c r="AL20" s="53">
        <v>6.5</v>
      </c>
      <c r="AM20" s="113" t="s">
        <v>608</v>
      </c>
      <c r="AN20" s="29" t="s">
        <v>271</v>
      </c>
      <c r="AO20" s="17" t="s">
        <v>985</v>
      </c>
      <c r="AP20" s="52">
        <v>3</v>
      </c>
      <c r="AQ20" s="114"/>
      <c r="AR20" s="111">
        <v>6</v>
      </c>
      <c r="AS20" s="130" t="s">
        <v>89</v>
      </c>
      <c r="AT20" s="52">
        <v>6</v>
      </c>
      <c r="AU20" s="114"/>
      <c r="AV20" s="52">
        <v>6.25</v>
      </c>
      <c r="AW20" s="114"/>
      <c r="AX20" s="59">
        <v>6</v>
      </c>
      <c r="AY20" s="17"/>
      <c r="AZ20" s="60">
        <v>6.875</v>
      </c>
      <c r="BA20" s="109"/>
      <c r="BB20" s="29">
        <v>7</v>
      </c>
      <c r="BC20" s="109"/>
      <c r="BD20" s="115">
        <v>4.2249999999999996</v>
      </c>
      <c r="BE20" s="17"/>
      <c r="BF20" s="153">
        <v>3.7499999999999999E-2</v>
      </c>
      <c r="BG20" s="109" t="s">
        <v>860</v>
      </c>
      <c r="BH20" s="63">
        <v>5.5</v>
      </c>
      <c r="BI20" s="17" t="s">
        <v>861</v>
      </c>
      <c r="BJ20" s="29" t="s">
        <v>20</v>
      </c>
      <c r="BK20" s="17"/>
      <c r="BL20" s="53">
        <v>7</v>
      </c>
      <c r="BM20" s="17" t="s">
        <v>83</v>
      </c>
      <c r="BN20" s="29">
        <v>6.875</v>
      </c>
      <c r="BO20" s="17"/>
      <c r="BP20" s="52">
        <v>5.125</v>
      </c>
      <c r="BQ20" s="114" t="s">
        <v>986</v>
      </c>
      <c r="BR20" s="117">
        <v>4</v>
      </c>
      <c r="BS20" s="118"/>
      <c r="BT20" s="29">
        <v>7</v>
      </c>
      <c r="BU20" s="17"/>
      <c r="BV20" s="29">
        <v>5</v>
      </c>
      <c r="BW20" s="154"/>
      <c r="BX20" s="111">
        <v>5.75</v>
      </c>
      <c r="BY20" s="17"/>
      <c r="BZ20" s="119">
        <v>4.5</v>
      </c>
      <c r="CA20" s="114"/>
      <c r="CB20" s="29"/>
      <c r="CC20" s="17" t="s">
        <v>830</v>
      </c>
      <c r="CD20" s="29">
        <v>6</v>
      </c>
      <c r="CE20" s="17"/>
      <c r="CF20" s="30">
        <v>12</v>
      </c>
      <c r="CG20" s="31" t="s">
        <v>84</v>
      </c>
      <c r="CH20" s="29">
        <v>6</v>
      </c>
      <c r="CI20" s="57" t="s">
        <v>987</v>
      </c>
      <c r="CJ20" s="29">
        <v>4.5</v>
      </c>
      <c r="CK20" s="17"/>
      <c r="CL20" s="29">
        <v>7</v>
      </c>
      <c r="CM20" s="126" t="s">
        <v>863</v>
      </c>
      <c r="CN20" s="64">
        <v>6.25</v>
      </c>
      <c r="CO20" s="17"/>
      <c r="CP20" s="127">
        <v>4.7</v>
      </c>
      <c r="CQ20" s="17" t="s">
        <v>833</v>
      </c>
      <c r="CR20" s="29">
        <v>6</v>
      </c>
      <c r="CS20" s="17"/>
      <c r="CT20" s="53" t="s">
        <v>20</v>
      </c>
      <c r="CU20" s="132" t="s">
        <v>864</v>
      </c>
      <c r="CV20" s="29">
        <v>6.5</v>
      </c>
      <c r="CW20" s="17" t="s">
        <v>673</v>
      </c>
      <c r="CX20" s="29" t="s">
        <v>20</v>
      </c>
      <c r="CY20" s="17"/>
      <c r="CZ20" s="17">
        <v>5</v>
      </c>
      <c r="DA20" s="17" t="s">
        <v>865</v>
      </c>
      <c r="DB20" s="30">
        <v>4</v>
      </c>
      <c r="DC20" s="31" t="s">
        <v>835</v>
      </c>
      <c r="DD20" t="s">
        <v>10</v>
      </c>
      <c r="DE20">
        <f t="shared" si="0"/>
        <v>43</v>
      </c>
    </row>
    <row r="21" spans="1:109" ht="19.149999999999999" customHeight="1" x14ac:dyDescent="0.3">
      <c r="A21" s="105">
        <v>79</v>
      </c>
      <c r="B21" s="328">
        <v>56191</v>
      </c>
      <c r="C21" s="330">
        <v>61</v>
      </c>
      <c r="D21" s="329" t="s">
        <v>144</v>
      </c>
      <c r="E21" s="329"/>
      <c r="F21" s="336" t="s">
        <v>20</v>
      </c>
      <c r="G21" s="338"/>
      <c r="H21" s="340"/>
      <c r="I21" s="340"/>
      <c r="J21" s="342" t="s">
        <v>20</v>
      </c>
      <c r="K21" s="347"/>
      <c r="L21" s="351" t="s">
        <v>20</v>
      </c>
      <c r="M21" s="352" t="s">
        <v>1141</v>
      </c>
      <c r="N21" s="345">
        <v>7.25</v>
      </c>
      <c r="O21" s="347" t="s">
        <v>1142</v>
      </c>
      <c r="P21" s="340" t="s">
        <v>20</v>
      </c>
      <c r="Q21" s="341"/>
      <c r="R21" s="358" t="s">
        <v>20</v>
      </c>
      <c r="S21" s="347"/>
      <c r="T21" s="403">
        <v>0.39800000000000002</v>
      </c>
      <c r="U21" s="348" t="s">
        <v>587</v>
      </c>
      <c r="V21" s="365" t="s">
        <v>20</v>
      </c>
      <c r="W21" s="368" t="s">
        <v>1143</v>
      </c>
      <c r="X21" s="406">
        <v>6</v>
      </c>
      <c r="Y21" s="373" t="s">
        <v>1144</v>
      </c>
      <c r="Z21" s="362">
        <v>4</v>
      </c>
      <c r="AA21" s="348"/>
      <c r="AB21" s="362">
        <v>4</v>
      </c>
      <c r="AC21" s="348"/>
      <c r="AD21" s="362" t="s">
        <v>20</v>
      </c>
      <c r="AE21" s="348"/>
      <c r="AF21" s="112" t="s">
        <v>20</v>
      </c>
      <c r="AG21" s="348"/>
      <c r="AH21" s="340" t="s">
        <v>20</v>
      </c>
      <c r="AI21" s="341"/>
      <c r="AJ21" s="362">
        <v>6</v>
      </c>
      <c r="AK21" s="348"/>
      <c r="AL21" s="342">
        <v>6.5</v>
      </c>
      <c r="AM21" s="353" t="s">
        <v>608</v>
      </c>
      <c r="AN21" s="362" t="s">
        <v>20</v>
      </c>
      <c r="AO21" s="348"/>
      <c r="AP21" s="351">
        <v>5</v>
      </c>
      <c r="AQ21" s="379"/>
      <c r="AR21" s="362" t="s">
        <v>20</v>
      </c>
      <c r="AS21" s="348"/>
      <c r="AT21" s="351" t="s">
        <v>20</v>
      </c>
      <c r="AU21" s="379"/>
      <c r="AV21" s="351" t="s">
        <v>20</v>
      </c>
      <c r="AW21" s="379"/>
      <c r="AX21" s="380" t="s">
        <v>20</v>
      </c>
      <c r="AY21" s="348" t="s">
        <v>1145</v>
      </c>
      <c r="AZ21" s="412" t="s">
        <v>20</v>
      </c>
      <c r="BA21" s="347"/>
      <c r="BB21" s="362" t="s">
        <v>20</v>
      </c>
      <c r="BC21" s="347"/>
      <c r="BD21" s="386" t="s">
        <v>20</v>
      </c>
      <c r="BE21" s="362"/>
      <c r="BF21" s="141"/>
      <c r="BG21" s="347"/>
      <c r="BH21" s="382">
        <v>5.5</v>
      </c>
      <c r="BI21" s="348"/>
      <c r="BJ21" s="362" t="s">
        <v>20</v>
      </c>
      <c r="BK21" s="362"/>
      <c r="BL21" s="362"/>
      <c r="BM21" s="362"/>
      <c r="BN21" s="362">
        <v>6.875</v>
      </c>
      <c r="BO21" s="362"/>
      <c r="BP21" s="351">
        <v>5.125</v>
      </c>
      <c r="BQ21" s="379"/>
      <c r="BR21" s="357" t="s">
        <v>20</v>
      </c>
      <c r="BS21" s="394"/>
      <c r="BT21" s="362" t="s">
        <v>20</v>
      </c>
      <c r="BU21" s="362"/>
      <c r="BV21" s="362" t="s">
        <v>20</v>
      </c>
      <c r="BW21" s="362"/>
      <c r="BX21" s="370">
        <v>5.75</v>
      </c>
      <c r="BY21" s="362"/>
      <c r="BZ21" s="396" t="s">
        <v>20</v>
      </c>
      <c r="CA21" s="379"/>
      <c r="CB21" s="362"/>
      <c r="CC21" s="348"/>
      <c r="CD21" s="362">
        <v>6</v>
      </c>
      <c r="CE21" s="362"/>
      <c r="CF21" s="340" t="s">
        <v>20</v>
      </c>
      <c r="CG21" s="341"/>
      <c r="CH21" s="362" t="s">
        <v>20</v>
      </c>
      <c r="CI21" s="354" t="s">
        <v>1137</v>
      </c>
      <c r="CJ21" s="362">
        <v>4.5</v>
      </c>
      <c r="CK21" s="348"/>
      <c r="CL21" s="362">
        <v>7</v>
      </c>
      <c r="CM21" s="348"/>
      <c r="CN21" s="355" t="s">
        <v>20</v>
      </c>
      <c r="CO21" s="348" t="s">
        <v>1146</v>
      </c>
      <c r="CP21" s="355">
        <v>4.7</v>
      </c>
      <c r="CQ21" s="348" t="s">
        <v>1147</v>
      </c>
      <c r="CR21" s="362">
        <v>6</v>
      </c>
      <c r="CS21" s="362"/>
      <c r="CT21" s="342">
        <v>5.3</v>
      </c>
      <c r="CU21" s="347" t="s">
        <v>1148</v>
      </c>
      <c r="CV21" s="362">
        <v>6.5</v>
      </c>
      <c r="CW21" s="348" t="s">
        <v>673</v>
      </c>
      <c r="CX21" s="362">
        <v>6</v>
      </c>
      <c r="CY21" s="348"/>
      <c r="CZ21" s="348">
        <v>5</v>
      </c>
      <c r="DA21" s="348"/>
      <c r="DB21" s="340">
        <v>4</v>
      </c>
      <c r="DC21" s="341" t="s">
        <v>1149</v>
      </c>
      <c r="DD21" s="331" t="s">
        <v>10</v>
      </c>
      <c r="DE21" s="331">
        <f t="shared" si="0"/>
        <v>22</v>
      </c>
    </row>
    <row r="22" spans="1:109" ht="19.149999999999999" customHeight="1" x14ac:dyDescent="0.3">
      <c r="A22" s="331">
        <v>80</v>
      </c>
      <c r="B22" s="123" t="s">
        <v>145</v>
      </c>
      <c r="C22" s="6">
        <v>62</v>
      </c>
      <c r="D22" s="8" t="s">
        <v>146</v>
      </c>
      <c r="E22" s="8"/>
      <c r="F22" s="32" t="s">
        <v>20</v>
      </c>
      <c r="G22" s="14"/>
      <c r="H22" s="30"/>
      <c r="I22" s="30"/>
      <c r="J22" s="53">
        <v>6.5</v>
      </c>
      <c r="K22" s="109" t="s">
        <v>1150</v>
      </c>
      <c r="L22" s="52" t="s">
        <v>20</v>
      </c>
      <c r="M22" s="19" t="s">
        <v>1151</v>
      </c>
      <c r="N22" s="108" t="s">
        <v>20</v>
      </c>
      <c r="O22" s="109"/>
      <c r="P22" s="30" t="s">
        <v>20</v>
      </c>
      <c r="Q22" s="31"/>
      <c r="R22" s="127">
        <v>6.35</v>
      </c>
      <c r="S22" s="109"/>
      <c r="T22" s="135">
        <v>0.39800000000000002</v>
      </c>
      <c r="U22" s="17" t="s">
        <v>587</v>
      </c>
      <c r="V22" s="110">
        <v>5.75</v>
      </c>
      <c r="W22" s="54" t="s">
        <v>1152</v>
      </c>
      <c r="X22" s="125" t="s">
        <v>20</v>
      </c>
      <c r="Y22" s="25" t="s">
        <v>1153</v>
      </c>
      <c r="Z22" s="29" t="s">
        <v>20</v>
      </c>
      <c r="AA22" s="17" t="s">
        <v>1154</v>
      </c>
      <c r="AB22" s="29">
        <v>4</v>
      </c>
      <c r="AC22" s="17"/>
      <c r="AD22" s="29">
        <v>6</v>
      </c>
      <c r="AE22" s="17"/>
      <c r="AF22" s="112" t="s">
        <v>20</v>
      </c>
      <c r="AG22" s="17"/>
      <c r="AH22" s="30" t="s">
        <v>20</v>
      </c>
      <c r="AJ22" s="29">
        <v>6</v>
      </c>
      <c r="AK22" s="17" t="s">
        <v>1155</v>
      </c>
      <c r="AL22" s="53">
        <v>6.5</v>
      </c>
      <c r="AM22" s="113" t="s">
        <v>608</v>
      </c>
      <c r="AN22" s="29" t="s">
        <v>20</v>
      </c>
      <c r="AO22" s="17"/>
      <c r="AP22" s="52" t="s">
        <v>20</v>
      </c>
      <c r="AQ22" s="114" t="s">
        <v>1156</v>
      </c>
      <c r="AR22" s="29" t="s">
        <v>20</v>
      </c>
      <c r="AS22" s="17"/>
      <c r="AT22" s="52" t="s">
        <v>20</v>
      </c>
      <c r="AU22" s="114"/>
      <c r="AV22" s="52" t="s">
        <v>20</v>
      </c>
      <c r="AW22" s="114"/>
      <c r="AX22" s="59" t="s">
        <v>20</v>
      </c>
      <c r="AY22" s="29"/>
      <c r="AZ22" s="60">
        <v>6.875</v>
      </c>
      <c r="BA22" s="109"/>
      <c r="BB22" s="29" t="s">
        <v>20</v>
      </c>
      <c r="BC22" s="109"/>
      <c r="BD22" s="115">
        <v>4.2249999999999996</v>
      </c>
      <c r="BE22" s="218" t="s">
        <v>1157</v>
      </c>
      <c r="BF22" s="141" t="s">
        <v>10</v>
      </c>
      <c r="BG22" s="109"/>
      <c r="BH22" s="63">
        <v>5.5</v>
      </c>
      <c r="BI22" s="17"/>
      <c r="BJ22" s="29" t="s">
        <v>20</v>
      </c>
      <c r="BK22" s="29"/>
      <c r="BL22" s="29"/>
      <c r="BM22" s="29"/>
      <c r="BN22" s="29">
        <v>6.875</v>
      </c>
      <c r="BO22" s="17" t="s">
        <v>1158</v>
      </c>
      <c r="BP22" s="52">
        <v>5.125</v>
      </c>
      <c r="BQ22" s="114"/>
      <c r="BR22" s="117" t="s">
        <v>20</v>
      </c>
      <c r="BS22" s="118" t="s">
        <v>147</v>
      </c>
      <c r="BT22" s="29" t="s">
        <v>20</v>
      </c>
      <c r="BU22" s="29"/>
      <c r="BV22" s="29" t="s">
        <v>20</v>
      </c>
      <c r="BW22" s="29"/>
      <c r="BX22" s="111">
        <v>5.75</v>
      </c>
      <c r="BY22" s="17"/>
      <c r="BZ22" s="119">
        <v>4.5</v>
      </c>
      <c r="CA22" s="114" t="s">
        <v>1159</v>
      </c>
      <c r="CB22" s="29" t="s">
        <v>10</v>
      </c>
      <c r="CC22" s="17"/>
      <c r="CD22" s="29" t="s">
        <v>20</v>
      </c>
      <c r="CE22" s="29"/>
      <c r="CF22" s="30" t="s">
        <v>20</v>
      </c>
      <c r="CG22" s="31"/>
      <c r="CH22" s="53">
        <v>5</v>
      </c>
      <c r="CI22" s="57" t="s">
        <v>1160</v>
      </c>
      <c r="CJ22" s="29">
        <v>4.5</v>
      </c>
      <c r="CK22" s="17"/>
      <c r="CL22" s="29">
        <v>7</v>
      </c>
      <c r="CM22" s="57" t="s">
        <v>1161</v>
      </c>
      <c r="CN22" s="127">
        <v>6.25</v>
      </c>
      <c r="CO22" s="17" t="s">
        <v>1162</v>
      </c>
      <c r="CP22" s="64" t="s">
        <v>20</v>
      </c>
      <c r="CQ22" s="17" t="s">
        <v>1163</v>
      </c>
      <c r="CR22" s="29">
        <v>6</v>
      </c>
      <c r="CS22" s="17" t="s">
        <v>148</v>
      </c>
      <c r="CT22" s="53" t="s">
        <v>20</v>
      </c>
      <c r="CU22" s="53"/>
      <c r="CV22" s="29">
        <v>6.5</v>
      </c>
      <c r="CW22" s="17" t="s">
        <v>673</v>
      </c>
      <c r="CX22" s="29">
        <v>6</v>
      </c>
      <c r="CY22" s="17" t="s">
        <v>1164</v>
      </c>
      <c r="CZ22" s="17">
        <v>5</v>
      </c>
      <c r="DA22" s="17" t="s">
        <v>1165</v>
      </c>
      <c r="DB22" s="30" t="s">
        <v>20</v>
      </c>
      <c r="DC22" s="31"/>
      <c r="DD22" t="s">
        <v>10</v>
      </c>
      <c r="DE22">
        <f t="shared" si="0"/>
        <v>23</v>
      </c>
    </row>
    <row r="23" spans="1:109" ht="19.149999999999999" customHeight="1" x14ac:dyDescent="0.3">
      <c r="A23" s="526">
        <v>103</v>
      </c>
      <c r="B23" s="474">
        <v>54143</v>
      </c>
      <c r="C23" s="475">
        <v>82</v>
      </c>
      <c r="D23" s="476" t="s">
        <v>182</v>
      </c>
      <c r="E23" s="476"/>
      <c r="F23" s="477" t="s">
        <v>20</v>
      </c>
      <c r="G23" s="478"/>
      <c r="H23" s="479"/>
      <c r="I23" s="479"/>
      <c r="J23" s="480" t="s">
        <v>20</v>
      </c>
      <c r="K23" s="148"/>
      <c r="L23" s="479">
        <v>5.6</v>
      </c>
      <c r="M23" s="481" t="s">
        <v>1270</v>
      </c>
      <c r="N23" s="482">
        <v>7.25</v>
      </c>
      <c r="O23" s="148" t="s">
        <v>1271</v>
      </c>
      <c r="P23" s="479" t="s">
        <v>20</v>
      </c>
      <c r="Q23" s="483"/>
      <c r="R23" s="484">
        <v>6.35</v>
      </c>
      <c r="S23" s="148" t="s">
        <v>183</v>
      </c>
      <c r="T23" s="485">
        <v>0.39800000000000002</v>
      </c>
      <c r="U23" s="293" t="s">
        <v>587</v>
      </c>
      <c r="V23" s="486">
        <v>5.75</v>
      </c>
      <c r="W23" s="487" t="s">
        <v>1272</v>
      </c>
      <c r="X23" s="488" t="s">
        <v>20</v>
      </c>
      <c r="Y23" s="489" t="s">
        <v>1273</v>
      </c>
      <c r="Z23" s="490" t="s">
        <v>20</v>
      </c>
      <c r="AA23" s="293" t="s">
        <v>602</v>
      </c>
      <c r="AB23" s="490">
        <v>4</v>
      </c>
      <c r="AC23" s="293"/>
      <c r="AD23" s="490" t="s">
        <v>20</v>
      </c>
      <c r="AE23" s="293"/>
      <c r="AF23" s="491" t="s">
        <v>20</v>
      </c>
      <c r="AG23" s="293"/>
      <c r="AH23" s="479" t="s">
        <v>20</v>
      </c>
      <c r="AI23" s="483" t="s">
        <v>1274</v>
      </c>
      <c r="AJ23" s="490" t="s">
        <v>20</v>
      </c>
      <c r="AK23" s="293" t="s">
        <v>1275</v>
      </c>
      <c r="AL23" s="480" t="s">
        <v>20</v>
      </c>
      <c r="AM23" s="492"/>
      <c r="AN23" s="490" t="s">
        <v>20</v>
      </c>
      <c r="AO23" s="293" t="s">
        <v>1276</v>
      </c>
      <c r="AP23" s="479" t="s">
        <v>20</v>
      </c>
      <c r="AQ23" s="483"/>
      <c r="AR23" s="493">
        <v>5.5</v>
      </c>
      <c r="AS23" s="293"/>
      <c r="AT23" s="479" t="s">
        <v>20</v>
      </c>
      <c r="AU23" s="483"/>
      <c r="AV23" s="479" t="s">
        <v>20</v>
      </c>
      <c r="AW23" s="483"/>
      <c r="AX23" s="494">
        <v>6</v>
      </c>
      <c r="AY23" s="293" t="s">
        <v>1277</v>
      </c>
      <c r="AZ23" s="147">
        <v>6.875</v>
      </c>
      <c r="BA23" s="148" t="s">
        <v>1278</v>
      </c>
      <c r="BB23" s="490" t="s">
        <v>20</v>
      </c>
      <c r="BC23" s="148"/>
      <c r="BD23" s="495" t="s">
        <v>20</v>
      </c>
      <c r="BE23" s="490"/>
      <c r="BF23" s="496"/>
      <c r="BG23" s="148"/>
      <c r="BH23" s="147">
        <v>5.5</v>
      </c>
      <c r="BI23" s="497" t="s">
        <v>1279</v>
      </c>
      <c r="BJ23" s="490" t="s">
        <v>20</v>
      </c>
      <c r="BK23" s="490"/>
      <c r="BL23" s="490"/>
      <c r="BM23" s="490"/>
      <c r="BN23" s="480">
        <v>6.875</v>
      </c>
      <c r="BO23" s="293" t="s">
        <v>1280</v>
      </c>
      <c r="BP23" s="479">
        <v>5.125</v>
      </c>
      <c r="BQ23" s="483"/>
      <c r="BR23" s="498" t="s">
        <v>20</v>
      </c>
      <c r="BS23" s="499"/>
      <c r="BT23" s="500">
        <v>4.75</v>
      </c>
      <c r="BU23" s="490"/>
      <c r="BV23" s="490" t="s">
        <v>20</v>
      </c>
      <c r="BW23" s="490"/>
      <c r="BX23" s="490" t="s">
        <v>20</v>
      </c>
      <c r="BY23" s="293" t="s">
        <v>1281</v>
      </c>
      <c r="BZ23" s="501" t="s">
        <v>20</v>
      </c>
      <c r="CA23" s="483"/>
      <c r="CB23" s="490"/>
      <c r="CC23" s="293"/>
      <c r="CD23" s="480" t="s">
        <v>20</v>
      </c>
      <c r="CE23" s="502" t="s">
        <v>1282</v>
      </c>
      <c r="CF23" s="479">
        <v>7</v>
      </c>
      <c r="CG23" s="483"/>
      <c r="CH23" s="490">
        <v>6</v>
      </c>
      <c r="CI23" s="502" t="s">
        <v>1283</v>
      </c>
      <c r="CJ23" s="490">
        <v>4.5</v>
      </c>
      <c r="CK23" s="293"/>
      <c r="CL23" s="490">
        <v>7</v>
      </c>
      <c r="CM23" s="293"/>
      <c r="CN23" s="500">
        <v>6.25</v>
      </c>
      <c r="CO23" s="293"/>
      <c r="CP23" s="500">
        <v>4.7</v>
      </c>
      <c r="CQ23" s="293" t="s">
        <v>1284</v>
      </c>
      <c r="CR23" s="490">
        <v>6</v>
      </c>
      <c r="CS23" s="490"/>
      <c r="CT23" s="480" t="s">
        <v>20</v>
      </c>
      <c r="CU23" s="480"/>
      <c r="CV23" s="503">
        <v>1.5</v>
      </c>
      <c r="CW23" s="293" t="s">
        <v>590</v>
      </c>
      <c r="CX23" s="490">
        <v>6</v>
      </c>
      <c r="CY23" s="293"/>
      <c r="CZ23" s="293" t="s">
        <v>20</v>
      </c>
      <c r="DA23" s="293" t="s">
        <v>1262</v>
      </c>
      <c r="DB23" s="479" t="s">
        <v>20</v>
      </c>
      <c r="DC23" s="483" t="s">
        <v>1285</v>
      </c>
      <c r="DD23" s="481" t="s">
        <v>10</v>
      </c>
      <c r="DE23" s="481">
        <f t="shared" si="0"/>
        <v>22</v>
      </c>
    </row>
    <row r="24" spans="1:109" s="105" customFormat="1" ht="19.149999999999999" customHeight="1" x14ac:dyDescent="0.3">
      <c r="A24" s="473">
        <v>113</v>
      </c>
      <c r="B24" s="560">
        <v>561439</v>
      </c>
      <c r="C24" s="561">
        <v>92</v>
      </c>
      <c r="D24" s="562" t="s">
        <v>198</v>
      </c>
      <c r="E24" s="562"/>
      <c r="F24" s="563">
        <v>4</v>
      </c>
      <c r="G24" s="564"/>
      <c r="H24" s="565" t="s">
        <v>10</v>
      </c>
      <c r="I24" s="565"/>
      <c r="J24" s="566">
        <v>6.5</v>
      </c>
      <c r="K24" s="95" t="s">
        <v>1345</v>
      </c>
      <c r="L24" s="565">
        <v>5.6</v>
      </c>
      <c r="M24" s="526" t="s">
        <v>657</v>
      </c>
      <c r="N24" s="567">
        <v>7.25</v>
      </c>
      <c r="O24" s="95" t="s">
        <v>1346</v>
      </c>
      <c r="P24" s="565" t="s">
        <v>20</v>
      </c>
      <c r="Q24" s="568" t="s">
        <v>1347</v>
      </c>
      <c r="R24" s="569">
        <v>6.35</v>
      </c>
      <c r="S24" s="95"/>
      <c r="T24" s="570">
        <v>0.39800000000000002</v>
      </c>
      <c r="U24" s="571" t="s">
        <v>587</v>
      </c>
      <c r="V24" s="572">
        <v>5.75</v>
      </c>
      <c r="W24" s="573" t="s">
        <v>1348</v>
      </c>
      <c r="X24" s="574">
        <v>6</v>
      </c>
      <c r="Y24" s="575" t="s">
        <v>715</v>
      </c>
      <c r="Z24" s="576">
        <v>4</v>
      </c>
      <c r="AA24" s="571"/>
      <c r="AB24" s="576">
        <v>4</v>
      </c>
      <c r="AC24" s="571"/>
      <c r="AD24" s="576">
        <v>6</v>
      </c>
      <c r="AE24" s="571"/>
      <c r="AF24" s="577" t="s">
        <v>20</v>
      </c>
      <c r="AG24" s="571"/>
      <c r="AH24" s="565" t="s">
        <v>20</v>
      </c>
      <c r="AI24" s="568" t="s">
        <v>1349</v>
      </c>
      <c r="AJ24" s="576">
        <v>6</v>
      </c>
      <c r="AK24" s="571"/>
      <c r="AL24" s="566">
        <v>6.5</v>
      </c>
      <c r="AM24" s="578" t="s">
        <v>608</v>
      </c>
      <c r="AN24" s="576">
        <v>6</v>
      </c>
      <c r="AO24" s="571"/>
      <c r="AP24" s="565">
        <v>5</v>
      </c>
      <c r="AQ24" s="568"/>
      <c r="AR24" s="574">
        <v>6</v>
      </c>
      <c r="AS24" s="571" t="s">
        <v>1350</v>
      </c>
      <c r="AT24" s="565">
        <v>6</v>
      </c>
      <c r="AU24" s="568"/>
      <c r="AV24" s="565">
        <v>6.25</v>
      </c>
      <c r="AW24" s="568"/>
      <c r="AX24" s="581">
        <v>6</v>
      </c>
      <c r="AY24" s="571" t="s">
        <v>1351</v>
      </c>
      <c r="AZ24" s="383">
        <v>6.875</v>
      </c>
      <c r="BA24" s="95"/>
      <c r="BB24" s="576">
        <v>7</v>
      </c>
      <c r="BC24" s="95" t="s">
        <v>1352</v>
      </c>
      <c r="BD24" s="583" t="s">
        <v>20</v>
      </c>
      <c r="BE24" s="576"/>
      <c r="BF24" s="584"/>
      <c r="BG24" s="95"/>
      <c r="BH24" s="383">
        <v>5.5</v>
      </c>
      <c r="BI24" s="571" t="s">
        <v>1353</v>
      </c>
      <c r="BJ24" s="576">
        <v>6.85</v>
      </c>
      <c r="BK24" s="571" t="s">
        <v>1354</v>
      </c>
      <c r="BL24" s="576" t="s">
        <v>10</v>
      </c>
      <c r="BM24" s="576"/>
      <c r="BN24" s="576">
        <v>6.875</v>
      </c>
      <c r="BO24" s="576"/>
      <c r="BP24" s="565">
        <v>5.125</v>
      </c>
      <c r="BQ24" s="568"/>
      <c r="BR24" s="585">
        <v>4</v>
      </c>
      <c r="BS24" s="586" t="s">
        <v>10</v>
      </c>
      <c r="BT24" s="587">
        <v>4.75</v>
      </c>
      <c r="BU24" s="571" t="s">
        <v>1355</v>
      </c>
      <c r="BV24" s="576">
        <v>5</v>
      </c>
      <c r="BW24" s="571" t="s">
        <v>1356</v>
      </c>
      <c r="BX24" s="574">
        <v>5.75</v>
      </c>
      <c r="BY24" s="576"/>
      <c r="BZ24" s="588">
        <v>4.5</v>
      </c>
      <c r="CA24" s="568"/>
      <c r="CB24" s="576"/>
      <c r="CC24" s="571"/>
      <c r="CD24" s="576">
        <v>6</v>
      </c>
      <c r="CE24" s="576"/>
      <c r="CF24" s="565">
        <v>7</v>
      </c>
      <c r="CG24" s="568"/>
      <c r="CH24" s="576">
        <v>6</v>
      </c>
      <c r="CI24" s="576"/>
      <c r="CJ24" s="576">
        <v>4.5</v>
      </c>
      <c r="CK24" s="571"/>
      <c r="CL24" s="576">
        <v>7</v>
      </c>
      <c r="CM24" s="571"/>
      <c r="CN24" s="587">
        <v>6.25</v>
      </c>
      <c r="CO24" s="571"/>
      <c r="CP24" s="587">
        <v>4.7</v>
      </c>
      <c r="CQ24" s="576"/>
      <c r="CR24" s="576">
        <v>6</v>
      </c>
      <c r="CS24" s="576"/>
      <c r="CT24" s="566">
        <v>5.3</v>
      </c>
      <c r="CU24" s="566"/>
      <c r="CV24" s="576">
        <v>6.5</v>
      </c>
      <c r="CW24" s="571" t="s">
        <v>673</v>
      </c>
      <c r="CX24" s="576">
        <v>6</v>
      </c>
      <c r="CY24" s="571"/>
      <c r="CZ24" s="571">
        <v>5</v>
      </c>
      <c r="DA24" s="571" t="s">
        <v>1357</v>
      </c>
      <c r="DB24" s="565">
        <v>4</v>
      </c>
      <c r="DC24" s="568" t="s">
        <v>1358</v>
      </c>
      <c r="DD24" s="526" t="s">
        <v>10</v>
      </c>
      <c r="DE24" s="526">
        <f t="shared" si="0"/>
        <v>43</v>
      </c>
    </row>
    <row r="25" spans="1:109" ht="19.149999999999999" customHeight="1" x14ac:dyDescent="0.3">
      <c r="A25" s="526">
        <v>114</v>
      </c>
      <c r="B25" s="474">
        <v>81292</v>
      </c>
      <c r="C25" s="475">
        <v>93</v>
      </c>
      <c r="D25" s="476" t="s">
        <v>200</v>
      </c>
      <c r="E25" s="476"/>
      <c r="F25" s="477">
        <v>4</v>
      </c>
      <c r="G25" s="478"/>
      <c r="H25" s="479" t="s">
        <v>10</v>
      </c>
      <c r="I25" s="479"/>
      <c r="J25" s="480">
        <v>6.5</v>
      </c>
      <c r="K25" s="148"/>
      <c r="L25" s="479">
        <v>5.6</v>
      </c>
      <c r="M25" s="481" t="s">
        <v>657</v>
      </c>
      <c r="N25" s="482">
        <v>7.25</v>
      </c>
      <c r="O25" s="148" t="s">
        <v>1359</v>
      </c>
      <c r="P25" s="479">
        <v>2.9</v>
      </c>
      <c r="Q25" s="483" t="s">
        <v>1360</v>
      </c>
      <c r="R25" s="484">
        <v>6.35</v>
      </c>
      <c r="S25" s="148"/>
      <c r="T25" s="485">
        <v>0.39800000000000002</v>
      </c>
      <c r="U25" s="293" t="s">
        <v>587</v>
      </c>
      <c r="V25" s="486">
        <v>5.75</v>
      </c>
      <c r="W25" s="487"/>
      <c r="X25" s="493">
        <v>6</v>
      </c>
      <c r="Y25" s="489" t="s">
        <v>715</v>
      </c>
      <c r="Z25" s="490">
        <v>4</v>
      </c>
      <c r="AA25" s="293"/>
      <c r="AB25" s="490">
        <v>4</v>
      </c>
      <c r="AC25" s="293"/>
      <c r="AD25" s="490">
        <v>6</v>
      </c>
      <c r="AE25" s="293"/>
      <c r="AF25" s="491">
        <v>6.25</v>
      </c>
      <c r="AG25" s="293"/>
      <c r="AH25" s="479" t="s">
        <v>20</v>
      </c>
      <c r="AI25" s="483"/>
      <c r="AJ25" s="490">
        <v>6</v>
      </c>
      <c r="AK25" s="293"/>
      <c r="AL25" s="480">
        <v>6.5</v>
      </c>
      <c r="AM25" s="492" t="s">
        <v>608</v>
      </c>
      <c r="AN25" s="490">
        <v>6</v>
      </c>
      <c r="AO25" s="293" t="s">
        <v>1361</v>
      </c>
      <c r="AP25" s="479">
        <v>5</v>
      </c>
      <c r="AQ25" s="483"/>
      <c r="AR25" s="493">
        <v>6</v>
      </c>
      <c r="AS25" s="293" t="s">
        <v>1350</v>
      </c>
      <c r="AT25" s="479">
        <v>6</v>
      </c>
      <c r="AU25" s="483"/>
      <c r="AV25" s="479">
        <v>6.25</v>
      </c>
      <c r="AW25" s="483"/>
      <c r="AX25" s="494">
        <v>6</v>
      </c>
      <c r="AY25" s="293" t="s">
        <v>1362</v>
      </c>
      <c r="AZ25" s="147">
        <v>6.875</v>
      </c>
      <c r="BA25" s="148"/>
      <c r="BB25" s="490">
        <v>7</v>
      </c>
      <c r="BC25" s="148"/>
      <c r="BD25" s="527">
        <v>4.2249999999999996</v>
      </c>
      <c r="BE25" s="293" t="s">
        <v>1363</v>
      </c>
      <c r="BF25" s="496" t="s">
        <v>10</v>
      </c>
      <c r="BG25" s="148"/>
      <c r="BH25" s="147">
        <v>5.5</v>
      </c>
      <c r="BI25" s="293" t="s">
        <v>1353</v>
      </c>
      <c r="BJ25" s="490">
        <v>6.85</v>
      </c>
      <c r="BK25" s="293" t="s">
        <v>1354</v>
      </c>
      <c r="BL25" s="490" t="s">
        <v>10</v>
      </c>
      <c r="BM25" s="490"/>
      <c r="BN25" s="490">
        <v>6.875</v>
      </c>
      <c r="BO25" s="490"/>
      <c r="BP25" s="479">
        <v>5.125</v>
      </c>
      <c r="BQ25" s="483"/>
      <c r="BR25" s="498">
        <v>4</v>
      </c>
      <c r="BS25" s="499"/>
      <c r="BT25" s="500">
        <v>4.75</v>
      </c>
      <c r="BU25" s="293" t="s">
        <v>1355</v>
      </c>
      <c r="BV25" s="490">
        <v>5</v>
      </c>
      <c r="BW25" s="293" t="s">
        <v>1356</v>
      </c>
      <c r="BX25" s="493">
        <v>5.75</v>
      </c>
      <c r="BY25" s="490"/>
      <c r="BZ25" s="501">
        <v>4.5</v>
      </c>
      <c r="CA25" s="483"/>
      <c r="CB25" s="490"/>
      <c r="CC25" s="293"/>
      <c r="CD25" s="490">
        <v>6</v>
      </c>
      <c r="CE25" s="490"/>
      <c r="CF25" s="479">
        <v>7</v>
      </c>
      <c r="CG25" s="483" t="s">
        <v>201</v>
      </c>
      <c r="CH25" s="480" t="s">
        <v>20</v>
      </c>
      <c r="CI25" s="502" t="s">
        <v>1364</v>
      </c>
      <c r="CJ25" s="490">
        <v>4.5</v>
      </c>
      <c r="CK25" s="293"/>
      <c r="CL25" s="490">
        <v>7</v>
      </c>
      <c r="CM25" s="293"/>
      <c r="CN25" s="500">
        <v>6.25</v>
      </c>
      <c r="CO25" s="293"/>
      <c r="CP25" s="500">
        <v>4.7</v>
      </c>
      <c r="CQ25" s="490"/>
      <c r="CR25" s="490">
        <v>6</v>
      </c>
      <c r="CS25" s="490"/>
      <c r="CT25" s="480" t="s">
        <v>20</v>
      </c>
      <c r="CU25" s="148" t="s">
        <v>1365</v>
      </c>
      <c r="CV25" s="490">
        <v>6.5</v>
      </c>
      <c r="CW25" s="293" t="s">
        <v>673</v>
      </c>
      <c r="CX25" s="490">
        <v>6</v>
      </c>
      <c r="CY25" s="293"/>
      <c r="CZ25" s="293">
        <v>5</v>
      </c>
      <c r="DA25" s="293"/>
      <c r="DB25" s="479">
        <v>4</v>
      </c>
      <c r="DC25" s="483" t="s">
        <v>1366</v>
      </c>
      <c r="DD25" s="481" t="s">
        <v>10</v>
      </c>
      <c r="DE25" s="481">
        <f t="shared" si="0"/>
        <v>44</v>
      </c>
    </row>
    <row r="26" spans="1:109" ht="19.149999999999999" customHeight="1" x14ac:dyDescent="0.3">
      <c r="A26" s="473">
        <v>115</v>
      </c>
      <c r="B26" s="474">
        <v>32311</v>
      </c>
      <c r="C26" s="475">
        <v>94</v>
      </c>
      <c r="D26" s="476" t="s">
        <v>202</v>
      </c>
      <c r="E26" s="476"/>
      <c r="F26" s="477">
        <v>4</v>
      </c>
      <c r="G26" s="478"/>
      <c r="H26" s="479" t="s">
        <v>10</v>
      </c>
      <c r="I26" s="479"/>
      <c r="J26" s="480">
        <v>6.5</v>
      </c>
      <c r="K26" s="148"/>
      <c r="L26" s="479">
        <v>5.6</v>
      </c>
      <c r="M26" s="481" t="s">
        <v>657</v>
      </c>
      <c r="N26" s="482">
        <v>7.25</v>
      </c>
      <c r="O26" s="148" t="s">
        <v>1367</v>
      </c>
      <c r="P26" s="479">
        <v>2.9</v>
      </c>
      <c r="Q26" s="483" t="s">
        <v>1368</v>
      </c>
      <c r="R26" s="484">
        <v>6.35</v>
      </c>
      <c r="S26" s="148"/>
      <c r="T26" s="485">
        <v>0.72</v>
      </c>
      <c r="U26" s="293" t="s">
        <v>1369</v>
      </c>
      <c r="V26" s="486">
        <v>5.75</v>
      </c>
      <c r="W26" s="487"/>
      <c r="X26" s="493">
        <v>6</v>
      </c>
      <c r="Y26" s="489" t="s">
        <v>715</v>
      </c>
      <c r="Z26" s="490">
        <v>4</v>
      </c>
      <c r="AA26" s="293"/>
      <c r="AB26" s="490">
        <v>0.5</v>
      </c>
      <c r="AC26" s="293" t="s">
        <v>1370</v>
      </c>
      <c r="AD26" s="490">
        <v>6</v>
      </c>
      <c r="AE26" s="293"/>
      <c r="AF26" s="491" t="s">
        <v>20</v>
      </c>
      <c r="AG26" s="293"/>
      <c r="AH26" s="479">
        <v>7</v>
      </c>
      <c r="AI26" s="483" t="s">
        <v>1371</v>
      </c>
      <c r="AJ26" s="490">
        <v>6</v>
      </c>
      <c r="AK26" s="293"/>
      <c r="AL26" s="480">
        <v>6.5</v>
      </c>
      <c r="AM26" s="492" t="s">
        <v>608</v>
      </c>
      <c r="AN26" s="490">
        <v>6</v>
      </c>
      <c r="AO26" s="293"/>
      <c r="AP26" s="479">
        <v>5</v>
      </c>
      <c r="AQ26" s="483" t="s">
        <v>1372</v>
      </c>
      <c r="AR26" s="493">
        <v>6</v>
      </c>
      <c r="AS26" s="293" t="s">
        <v>1373</v>
      </c>
      <c r="AT26" s="479">
        <v>6</v>
      </c>
      <c r="AU26" s="483"/>
      <c r="AV26" s="479">
        <v>6.25</v>
      </c>
      <c r="AW26" s="483" t="s">
        <v>204</v>
      </c>
      <c r="AX26" s="494">
        <v>6</v>
      </c>
      <c r="AY26" s="293" t="s">
        <v>1351</v>
      </c>
      <c r="AZ26" s="147">
        <v>6.875</v>
      </c>
      <c r="BA26" s="148"/>
      <c r="BB26" s="490">
        <v>7</v>
      </c>
      <c r="BC26" s="148" t="s">
        <v>1352</v>
      </c>
      <c r="BD26" s="495">
        <v>4.2249999999999996</v>
      </c>
      <c r="BE26" s="490"/>
      <c r="BF26" s="496"/>
      <c r="BG26" s="148"/>
      <c r="BH26" s="147">
        <v>5.5</v>
      </c>
      <c r="BI26" s="293" t="s">
        <v>1374</v>
      </c>
      <c r="BJ26" s="490">
        <v>6.85</v>
      </c>
      <c r="BK26" s="293" t="s">
        <v>1354</v>
      </c>
      <c r="BL26" s="490" t="s">
        <v>10</v>
      </c>
      <c r="BM26" s="490"/>
      <c r="BN26" s="490">
        <v>6.875</v>
      </c>
      <c r="BO26" s="490"/>
      <c r="BP26" s="479">
        <v>5.125</v>
      </c>
      <c r="BQ26" s="483"/>
      <c r="BR26" s="498">
        <v>4</v>
      </c>
      <c r="BS26" s="499"/>
      <c r="BT26" s="500">
        <v>4.75</v>
      </c>
      <c r="BU26" s="293" t="s">
        <v>1355</v>
      </c>
      <c r="BV26" s="490">
        <v>5</v>
      </c>
      <c r="BW26" s="293" t="s">
        <v>1356</v>
      </c>
      <c r="BX26" s="493">
        <v>5.75</v>
      </c>
      <c r="BY26" s="490"/>
      <c r="BZ26" s="501">
        <v>4.5</v>
      </c>
      <c r="CA26" s="483"/>
      <c r="CB26" s="490"/>
      <c r="CC26" s="293"/>
      <c r="CD26" s="490">
        <v>6</v>
      </c>
      <c r="CE26" s="490"/>
      <c r="CF26" s="479">
        <v>7</v>
      </c>
      <c r="CG26" s="483"/>
      <c r="CH26" s="480">
        <v>6</v>
      </c>
      <c r="CI26" s="502" t="s">
        <v>1375</v>
      </c>
      <c r="CJ26" s="490">
        <v>4.5</v>
      </c>
      <c r="CK26" s="293"/>
      <c r="CL26" s="490">
        <v>7</v>
      </c>
      <c r="CM26" s="293"/>
      <c r="CN26" s="500">
        <v>6.25</v>
      </c>
      <c r="CO26" s="293"/>
      <c r="CP26" s="500">
        <v>4.7</v>
      </c>
      <c r="CQ26" s="490"/>
      <c r="CR26" s="490">
        <v>6</v>
      </c>
      <c r="CS26" s="293" t="s">
        <v>205</v>
      </c>
      <c r="CT26" s="480">
        <v>5.3</v>
      </c>
      <c r="CU26" s="480"/>
      <c r="CV26" s="490">
        <v>6.5</v>
      </c>
      <c r="CW26" s="293" t="s">
        <v>673</v>
      </c>
      <c r="CX26" s="490">
        <v>6</v>
      </c>
      <c r="CY26" s="293"/>
      <c r="CZ26" s="293">
        <v>5</v>
      </c>
      <c r="DA26" s="293"/>
      <c r="DB26" s="479">
        <v>4</v>
      </c>
      <c r="DC26" s="483" t="s">
        <v>1376</v>
      </c>
      <c r="DD26" s="481" t="s">
        <v>10</v>
      </c>
      <c r="DE26" s="481">
        <f t="shared" si="0"/>
        <v>46</v>
      </c>
    </row>
    <row r="27" spans="1:109" ht="19.149999999999999" customHeight="1" x14ac:dyDescent="0.3">
      <c r="A27" s="526">
        <v>122</v>
      </c>
      <c r="B27" s="504">
        <v>54189</v>
      </c>
      <c r="C27" s="505">
        <v>100</v>
      </c>
      <c r="D27" s="506" t="s">
        <v>212</v>
      </c>
      <c r="E27" s="506"/>
      <c r="F27" s="507" t="s">
        <v>20</v>
      </c>
      <c r="G27" s="508"/>
      <c r="H27" s="509"/>
      <c r="I27" s="509"/>
      <c r="J27" s="510">
        <v>6.5</v>
      </c>
      <c r="K27" s="414" t="s">
        <v>1396</v>
      </c>
      <c r="L27" s="509">
        <v>5.6</v>
      </c>
      <c r="M27" s="473" t="s">
        <v>1397</v>
      </c>
      <c r="N27" s="511">
        <v>7.25</v>
      </c>
      <c r="O27" s="414" t="s">
        <v>1398</v>
      </c>
      <c r="P27" s="509" t="s">
        <v>20</v>
      </c>
      <c r="Q27" s="512" t="s">
        <v>1399</v>
      </c>
      <c r="R27" s="513">
        <v>6.35</v>
      </c>
      <c r="S27" s="414" t="s">
        <v>213</v>
      </c>
      <c r="T27" s="554">
        <v>0.39800000000000002</v>
      </c>
      <c r="U27" s="514" t="s">
        <v>587</v>
      </c>
      <c r="V27" s="515">
        <v>5.75</v>
      </c>
      <c r="W27" s="516" t="s">
        <v>1400</v>
      </c>
      <c r="X27" s="517" t="s">
        <v>20</v>
      </c>
      <c r="Y27" s="518" t="s">
        <v>715</v>
      </c>
      <c r="Z27" s="519" t="s">
        <v>20</v>
      </c>
      <c r="AA27" s="514" t="s">
        <v>602</v>
      </c>
      <c r="AB27" s="519">
        <v>4</v>
      </c>
      <c r="AC27" s="514"/>
      <c r="AD27" s="519">
        <v>6</v>
      </c>
      <c r="AE27" s="514" t="s">
        <v>1401</v>
      </c>
      <c r="AF27" s="491" t="s">
        <v>20</v>
      </c>
      <c r="AG27" s="514"/>
      <c r="AH27" s="509">
        <v>7</v>
      </c>
      <c r="AI27" s="512" t="s">
        <v>1402</v>
      </c>
      <c r="AJ27" s="519">
        <v>6</v>
      </c>
      <c r="AK27" s="514"/>
      <c r="AL27" s="555">
        <v>6.5</v>
      </c>
      <c r="AM27" s="520" t="s">
        <v>1403</v>
      </c>
      <c r="AN27" s="519" t="s">
        <v>20</v>
      </c>
      <c r="AO27" s="514" t="s">
        <v>1404</v>
      </c>
      <c r="AP27" s="509" t="s">
        <v>20</v>
      </c>
      <c r="AQ27" s="512" t="s">
        <v>1305</v>
      </c>
      <c r="AR27" s="517">
        <v>5.5</v>
      </c>
      <c r="AS27" s="514" t="s">
        <v>214</v>
      </c>
      <c r="AT27" s="509">
        <v>6</v>
      </c>
      <c r="AU27" s="512" t="s">
        <v>1405</v>
      </c>
      <c r="AV27" s="509">
        <v>6.25</v>
      </c>
      <c r="AW27" s="512" t="s">
        <v>215</v>
      </c>
      <c r="AX27" s="556">
        <v>6</v>
      </c>
      <c r="AY27" s="514" t="s">
        <v>1406</v>
      </c>
      <c r="AZ27" s="413" t="s">
        <v>20</v>
      </c>
      <c r="BA27" s="414" t="s">
        <v>1407</v>
      </c>
      <c r="BB27" s="519">
        <v>7</v>
      </c>
      <c r="BC27" s="414" t="s">
        <v>1352</v>
      </c>
      <c r="BD27" s="521" t="s">
        <v>20</v>
      </c>
      <c r="BE27" s="519"/>
      <c r="BF27" s="496"/>
      <c r="BG27" s="414"/>
      <c r="BH27" s="413">
        <v>5.5</v>
      </c>
      <c r="BI27" s="514" t="s">
        <v>1408</v>
      </c>
      <c r="BJ27" s="519">
        <v>6.85</v>
      </c>
      <c r="BK27" s="514" t="s">
        <v>1409</v>
      </c>
      <c r="BL27" s="519"/>
      <c r="BM27" s="519"/>
      <c r="BN27" s="519">
        <v>6.875</v>
      </c>
      <c r="BO27" s="514" t="s">
        <v>1410</v>
      </c>
      <c r="BP27" s="509">
        <v>5.125</v>
      </c>
      <c r="BQ27" s="512"/>
      <c r="BR27" s="522">
        <v>4</v>
      </c>
      <c r="BS27" s="523"/>
      <c r="BT27" s="524">
        <v>4.75</v>
      </c>
      <c r="BU27" s="514" t="s">
        <v>1411</v>
      </c>
      <c r="BV27" s="519" t="s">
        <v>20</v>
      </c>
      <c r="BW27" s="514" t="s">
        <v>626</v>
      </c>
      <c r="BX27" s="557">
        <v>5.75</v>
      </c>
      <c r="BY27" s="514" t="s">
        <v>1412</v>
      </c>
      <c r="BZ27" s="525" t="s">
        <v>271</v>
      </c>
      <c r="CA27" s="512" t="s">
        <v>1413</v>
      </c>
      <c r="CB27" s="519" t="s">
        <v>10</v>
      </c>
      <c r="CC27" s="514"/>
      <c r="CD27" s="510">
        <v>6</v>
      </c>
      <c r="CE27" s="558" t="s">
        <v>1414</v>
      </c>
      <c r="CF27" s="509">
        <v>7</v>
      </c>
      <c r="CG27" s="512" t="s">
        <v>216</v>
      </c>
      <c r="CH27" s="519">
        <v>6</v>
      </c>
      <c r="CI27" s="558" t="s">
        <v>1415</v>
      </c>
      <c r="CJ27" s="519">
        <v>4.5</v>
      </c>
      <c r="CK27" s="514" t="s">
        <v>1416</v>
      </c>
      <c r="CL27" s="519">
        <v>7</v>
      </c>
      <c r="CM27" s="559" t="s">
        <v>1417</v>
      </c>
      <c r="CN27" s="513" t="s">
        <v>20</v>
      </c>
      <c r="CO27" s="514" t="s">
        <v>1418</v>
      </c>
      <c r="CP27" s="513" t="s">
        <v>20</v>
      </c>
      <c r="CQ27" s="514" t="s">
        <v>1419</v>
      </c>
      <c r="CR27" s="519">
        <v>6</v>
      </c>
      <c r="CS27" s="293" t="s">
        <v>217</v>
      </c>
      <c r="CT27" s="480">
        <v>5.3</v>
      </c>
      <c r="CU27" s="148" t="s">
        <v>1420</v>
      </c>
      <c r="CV27" s="490">
        <v>6.5</v>
      </c>
      <c r="CW27" s="293" t="s">
        <v>673</v>
      </c>
      <c r="CX27" s="490" t="s">
        <v>20</v>
      </c>
      <c r="CY27" s="293" t="s">
        <v>1421</v>
      </c>
      <c r="CZ27" s="293">
        <v>5</v>
      </c>
      <c r="DA27" s="293" t="s">
        <v>1422</v>
      </c>
      <c r="DB27" s="479" t="s">
        <v>20</v>
      </c>
      <c r="DC27" s="483" t="s">
        <v>1423</v>
      </c>
      <c r="DD27" s="481" t="s">
        <v>10</v>
      </c>
      <c r="DE27" s="481">
        <f t="shared" si="0"/>
        <v>32</v>
      </c>
    </row>
    <row r="28" spans="1:109" ht="19.149999999999999" customHeight="1" x14ac:dyDescent="0.3">
      <c r="A28" s="331">
        <v>131</v>
      </c>
      <c r="B28" s="328">
        <v>5112</v>
      </c>
      <c r="C28" s="330">
        <v>107</v>
      </c>
      <c r="D28" s="329" t="s">
        <v>226</v>
      </c>
      <c r="E28" s="329"/>
      <c r="F28" s="336">
        <v>4</v>
      </c>
      <c r="G28" s="338"/>
      <c r="H28" s="340" t="s">
        <v>10</v>
      </c>
      <c r="I28" s="340"/>
      <c r="J28" s="342">
        <v>6.5</v>
      </c>
      <c r="K28" s="347" t="s">
        <v>1459</v>
      </c>
      <c r="L28" s="351">
        <v>5.6</v>
      </c>
      <c r="M28" s="352" t="s">
        <v>1460</v>
      </c>
      <c r="N28" s="345">
        <v>7.25</v>
      </c>
      <c r="O28" s="347" t="s">
        <v>1461</v>
      </c>
      <c r="P28" s="340">
        <v>2.9</v>
      </c>
      <c r="Q28" s="341" t="s">
        <v>1462</v>
      </c>
      <c r="R28" s="358">
        <v>6.35</v>
      </c>
      <c r="S28" s="347"/>
      <c r="T28" s="360">
        <v>0.39800000000000002</v>
      </c>
      <c r="U28" s="348" t="s">
        <v>587</v>
      </c>
      <c r="V28" s="365">
        <v>5.75</v>
      </c>
      <c r="W28" s="368"/>
      <c r="X28" s="406">
        <v>6</v>
      </c>
      <c r="Y28" s="373" t="s">
        <v>715</v>
      </c>
      <c r="Z28" s="362">
        <v>4</v>
      </c>
      <c r="AA28" s="348"/>
      <c r="AB28" s="362">
        <v>4</v>
      </c>
      <c r="AC28" s="348"/>
      <c r="AD28" s="362">
        <v>6</v>
      </c>
      <c r="AE28" s="348" t="s">
        <v>1463</v>
      </c>
      <c r="AF28" s="112">
        <v>6.25</v>
      </c>
      <c r="AG28" s="348"/>
      <c r="AH28" s="340">
        <v>7</v>
      </c>
      <c r="AI28" s="341"/>
      <c r="AJ28" s="362">
        <v>6</v>
      </c>
      <c r="AK28" s="409" t="s">
        <v>1464</v>
      </c>
      <c r="AL28" s="342">
        <v>6.5</v>
      </c>
      <c r="AM28" s="353" t="s">
        <v>608</v>
      </c>
      <c r="AN28" s="362">
        <v>6</v>
      </c>
      <c r="AO28" s="348"/>
      <c r="AP28" s="351">
        <v>5</v>
      </c>
      <c r="AQ28" s="379"/>
      <c r="AR28" s="370">
        <v>5.5</v>
      </c>
      <c r="AS28" s="348"/>
      <c r="AT28" s="351">
        <v>6</v>
      </c>
      <c r="AU28" s="379"/>
      <c r="AV28" s="351">
        <v>6.25</v>
      </c>
      <c r="AW28" s="379"/>
      <c r="AX28" s="380">
        <v>6</v>
      </c>
      <c r="AY28" s="348"/>
      <c r="AZ28" s="382">
        <v>6.875</v>
      </c>
      <c r="BA28" s="347"/>
      <c r="BB28" s="362">
        <v>7</v>
      </c>
      <c r="BC28" s="347"/>
      <c r="BD28" s="386">
        <v>4.2249999999999996</v>
      </c>
      <c r="BE28" s="387" t="s">
        <v>1465</v>
      </c>
      <c r="BF28" s="141" t="s">
        <v>10</v>
      </c>
      <c r="BG28" s="347"/>
      <c r="BH28" s="382">
        <v>5.5</v>
      </c>
      <c r="BI28" s="348"/>
      <c r="BJ28" s="362">
        <v>6.85</v>
      </c>
      <c r="BK28" s="348" t="s">
        <v>1354</v>
      </c>
      <c r="BL28" s="362" t="s">
        <v>10</v>
      </c>
      <c r="BM28" s="362"/>
      <c r="BN28" s="342">
        <v>6.875</v>
      </c>
      <c r="BO28" s="348" t="s">
        <v>1466</v>
      </c>
      <c r="BP28" s="351">
        <v>5.125</v>
      </c>
      <c r="BQ28" s="379"/>
      <c r="BR28" s="357">
        <v>4</v>
      </c>
      <c r="BS28" s="394"/>
      <c r="BT28" s="355">
        <v>4.75</v>
      </c>
      <c r="BU28" s="348" t="s">
        <v>1467</v>
      </c>
      <c r="BV28" s="362">
        <v>5</v>
      </c>
      <c r="BW28" s="348" t="s">
        <v>1356</v>
      </c>
      <c r="BX28" s="370">
        <v>5.75</v>
      </c>
      <c r="BY28" s="348"/>
      <c r="BZ28" s="396">
        <v>4.5</v>
      </c>
      <c r="CA28" s="379"/>
      <c r="CB28" s="362"/>
      <c r="CC28" s="348"/>
      <c r="CD28" s="362">
        <v>6</v>
      </c>
      <c r="CE28" s="348"/>
      <c r="CF28" s="340">
        <v>7</v>
      </c>
      <c r="CG28" s="341"/>
      <c r="CH28" s="342">
        <v>6</v>
      </c>
      <c r="CI28" s="354" t="s">
        <v>1468</v>
      </c>
      <c r="CJ28" s="362">
        <v>4.5</v>
      </c>
      <c r="CK28" s="348"/>
      <c r="CL28" s="362">
        <v>7</v>
      </c>
      <c r="CM28" s="348"/>
      <c r="CN28" s="355">
        <v>6.25</v>
      </c>
      <c r="CO28" s="348" t="s">
        <v>1469</v>
      </c>
      <c r="CP28" s="355">
        <v>4.7</v>
      </c>
      <c r="CQ28" s="348"/>
      <c r="CR28" s="362">
        <v>6</v>
      </c>
      <c r="CS28" s="348" t="s">
        <v>10</v>
      </c>
      <c r="CT28" s="342">
        <v>5.3</v>
      </c>
      <c r="CU28" s="347" t="s">
        <v>1470</v>
      </c>
      <c r="CV28" s="362">
        <v>6.5</v>
      </c>
      <c r="CW28" s="348" t="s">
        <v>673</v>
      </c>
      <c r="CX28" s="362">
        <v>6</v>
      </c>
      <c r="CY28" s="348"/>
      <c r="CZ28" s="348">
        <v>5</v>
      </c>
      <c r="DA28" s="348"/>
      <c r="DB28" s="340">
        <v>4</v>
      </c>
      <c r="DC28" s="341" t="s">
        <v>1358</v>
      </c>
      <c r="DD28" s="331" t="s">
        <v>10</v>
      </c>
      <c r="DE28" s="331">
        <f t="shared" si="0"/>
        <v>47</v>
      </c>
    </row>
    <row r="29" spans="1:109" ht="19.149999999999999" customHeight="1" x14ac:dyDescent="0.3">
      <c r="A29" s="105">
        <v>132</v>
      </c>
      <c r="B29" s="123" t="s">
        <v>227</v>
      </c>
      <c r="C29" s="6">
        <v>108</v>
      </c>
      <c r="D29" s="8" t="s">
        <v>228</v>
      </c>
      <c r="E29" s="8"/>
      <c r="F29" s="32">
        <v>4</v>
      </c>
      <c r="G29" s="14"/>
      <c r="H29" s="30" t="s">
        <v>10</v>
      </c>
      <c r="I29" s="30"/>
      <c r="J29" s="53" t="s">
        <v>20</v>
      </c>
      <c r="K29" s="109"/>
      <c r="L29" s="52" t="s">
        <v>20</v>
      </c>
      <c r="M29" s="19" t="s">
        <v>1471</v>
      </c>
      <c r="N29" s="108">
        <v>7.25</v>
      </c>
      <c r="O29" s="109" t="s">
        <v>1472</v>
      </c>
      <c r="P29" s="30" t="s">
        <v>20</v>
      </c>
      <c r="Q29" s="31"/>
      <c r="R29" s="127">
        <v>6.35</v>
      </c>
      <c r="S29" s="109"/>
      <c r="T29" s="22">
        <v>0.39800000000000002</v>
      </c>
      <c r="U29" s="17" t="s">
        <v>587</v>
      </c>
      <c r="V29" s="110">
        <v>5.75</v>
      </c>
      <c r="W29" s="54"/>
      <c r="X29" s="125" t="s">
        <v>20</v>
      </c>
      <c r="Y29" s="25" t="s">
        <v>1473</v>
      </c>
      <c r="Z29" s="29">
        <v>4</v>
      </c>
      <c r="AA29" s="17"/>
      <c r="AB29" s="53">
        <v>4</v>
      </c>
      <c r="AC29" s="17" t="s">
        <v>1474</v>
      </c>
      <c r="AD29" s="29" t="s">
        <v>20</v>
      </c>
      <c r="AE29" s="17" t="s">
        <v>1475</v>
      </c>
      <c r="AF29" s="112">
        <v>6.25</v>
      </c>
      <c r="AG29" s="17"/>
      <c r="AH29" s="30" t="s">
        <v>20</v>
      </c>
      <c r="AI29" s="31" t="s">
        <v>1476</v>
      </c>
      <c r="AJ29" s="29" t="s">
        <v>20</v>
      </c>
      <c r="AK29" s="17" t="s">
        <v>1477</v>
      </c>
      <c r="AL29" s="53">
        <v>6.5</v>
      </c>
      <c r="AM29" s="113" t="s">
        <v>608</v>
      </c>
      <c r="AN29" s="29">
        <v>6</v>
      </c>
      <c r="AO29" s="17" t="s">
        <v>1478</v>
      </c>
      <c r="AP29" s="52">
        <v>5</v>
      </c>
      <c r="AQ29" s="114" t="s">
        <v>1479</v>
      </c>
      <c r="AR29" s="111" t="s">
        <v>20</v>
      </c>
      <c r="AS29" s="25" t="s">
        <v>229</v>
      </c>
      <c r="AT29" s="52">
        <v>6</v>
      </c>
      <c r="AU29" s="114"/>
      <c r="AV29" s="52" t="s">
        <v>20</v>
      </c>
      <c r="AW29" s="114" t="s">
        <v>230</v>
      </c>
      <c r="AX29" s="59" t="s">
        <v>20</v>
      </c>
      <c r="AY29" s="17" t="s">
        <v>382</v>
      </c>
      <c r="AZ29" s="233" t="s">
        <v>20</v>
      </c>
      <c r="BA29" s="109" t="s">
        <v>1480</v>
      </c>
      <c r="BB29" s="29">
        <v>7</v>
      </c>
      <c r="BC29" s="109"/>
      <c r="BD29" s="115">
        <v>4.2249999999999996</v>
      </c>
      <c r="BE29" s="218" t="s">
        <v>1465</v>
      </c>
      <c r="BF29" s="141" t="s">
        <v>10</v>
      </c>
      <c r="BG29" s="109"/>
      <c r="BH29" s="63">
        <v>5.5</v>
      </c>
      <c r="BI29" s="17"/>
      <c r="BJ29" s="29" t="s">
        <v>20</v>
      </c>
      <c r="BK29" s="17"/>
      <c r="BL29" s="29" t="s">
        <v>10</v>
      </c>
      <c r="BM29" s="29"/>
      <c r="BN29" s="53" t="s">
        <v>20</v>
      </c>
      <c r="BO29" s="17" t="s">
        <v>1481</v>
      </c>
      <c r="BP29" s="52">
        <v>5.125</v>
      </c>
      <c r="BQ29" s="114"/>
      <c r="BR29" s="117" t="s">
        <v>20</v>
      </c>
      <c r="BS29" s="118"/>
      <c r="BT29" s="29" t="s">
        <v>20</v>
      </c>
      <c r="BU29" s="17" t="s">
        <v>1482</v>
      </c>
      <c r="BV29" s="29" t="s">
        <v>20</v>
      </c>
      <c r="BW29" s="17" t="s">
        <v>1483</v>
      </c>
      <c r="BX29" s="29" t="s">
        <v>20</v>
      </c>
      <c r="BY29" s="17" t="s">
        <v>1484</v>
      </c>
      <c r="BZ29" s="119">
        <v>4.5</v>
      </c>
      <c r="CA29" s="114"/>
      <c r="CB29" s="29"/>
      <c r="CC29" s="17"/>
      <c r="CD29" s="29">
        <v>6</v>
      </c>
      <c r="CE29" s="17"/>
      <c r="CF29" s="30">
        <v>7</v>
      </c>
      <c r="CG29" s="31"/>
      <c r="CH29" s="29">
        <v>6</v>
      </c>
      <c r="CI29" s="57" t="s">
        <v>1485</v>
      </c>
      <c r="CJ29" s="29">
        <v>4.5</v>
      </c>
      <c r="CK29" s="17"/>
      <c r="CL29" s="29">
        <v>7</v>
      </c>
      <c r="CM29" s="17"/>
      <c r="CN29" s="64">
        <v>6.25</v>
      </c>
      <c r="CO29" s="139" t="s">
        <v>1486</v>
      </c>
      <c r="CP29" s="64" t="s">
        <v>20</v>
      </c>
      <c r="CQ29" s="17" t="s">
        <v>1484</v>
      </c>
      <c r="CR29" s="29">
        <v>6</v>
      </c>
      <c r="CS29" s="17" t="s">
        <v>10</v>
      </c>
      <c r="CT29" s="53" t="s">
        <v>20</v>
      </c>
      <c r="CU29" s="109" t="s">
        <v>1470</v>
      </c>
      <c r="CV29" s="29">
        <v>1.5</v>
      </c>
      <c r="CW29" s="17" t="s">
        <v>590</v>
      </c>
      <c r="CX29" s="29">
        <v>6</v>
      </c>
      <c r="CY29" s="17"/>
      <c r="CZ29" s="17">
        <v>5</v>
      </c>
      <c r="DA29" s="17" t="s">
        <v>1487</v>
      </c>
      <c r="DB29" s="30">
        <v>4</v>
      </c>
      <c r="DC29" s="31" t="s">
        <v>1488</v>
      </c>
      <c r="DD29" t="s">
        <v>10</v>
      </c>
      <c r="DE29">
        <f t="shared" si="0"/>
        <v>28</v>
      </c>
    </row>
    <row r="30" spans="1:109" s="105" customFormat="1" ht="19.149999999999999" customHeight="1" x14ac:dyDescent="0.3">
      <c r="A30" s="331">
        <v>143</v>
      </c>
      <c r="B30" s="120">
        <v>5112</v>
      </c>
      <c r="C30" s="69">
        <v>117</v>
      </c>
      <c r="D30" s="160" t="s">
        <v>246</v>
      </c>
      <c r="E30" s="160"/>
      <c r="F30" s="71">
        <v>4</v>
      </c>
      <c r="G30" s="257" t="s">
        <v>1543</v>
      </c>
      <c r="H30" s="73" t="s">
        <v>10</v>
      </c>
      <c r="I30" s="73"/>
      <c r="J30" s="103" t="s">
        <v>20</v>
      </c>
      <c r="K30" s="83"/>
      <c r="L30" s="77">
        <v>5.6</v>
      </c>
      <c r="M30" s="78" t="s">
        <v>1547</v>
      </c>
      <c r="N30" s="122" t="s">
        <v>20</v>
      </c>
      <c r="O30" s="83"/>
      <c r="P30" s="73" t="s">
        <v>20</v>
      </c>
      <c r="Q30" s="81"/>
      <c r="R30" s="356">
        <v>1</v>
      </c>
      <c r="S30" s="83" t="s">
        <v>245</v>
      </c>
      <c r="T30" s="84">
        <v>0.39800000000000002</v>
      </c>
      <c r="U30" s="364" t="s">
        <v>587</v>
      </c>
      <c r="V30" s="161">
        <v>5.75</v>
      </c>
      <c r="W30" s="86"/>
      <c r="X30" s="87" t="s">
        <v>20</v>
      </c>
      <c r="Y30" s="88"/>
      <c r="Z30" s="89" t="s">
        <v>10</v>
      </c>
      <c r="AA30" s="76"/>
      <c r="AB30" s="89">
        <v>4</v>
      </c>
      <c r="AC30" s="76"/>
      <c r="AD30" s="89" t="s">
        <v>20</v>
      </c>
      <c r="AE30" s="76"/>
      <c r="AF30" s="90">
        <v>6.25</v>
      </c>
      <c r="AG30" s="76"/>
      <c r="AH30" s="73">
        <v>7</v>
      </c>
      <c r="AI30" s="81"/>
      <c r="AJ30" s="89" t="s">
        <v>20</v>
      </c>
      <c r="AK30" s="76"/>
      <c r="AL30" s="75">
        <v>6.5</v>
      </c>
      <c r="AM30" s="439" t="s">
        <v>1548</v>
      </c>
      <c r="AN30" s="89">
        <v>6</v>
      </c>
      <c r="AO30" s="76" t="s">
        <v>1549</v>
      </c>
      <c r="AP30" s="77">
        <v>5</v>
      </c>
      <c r="AQ30" s="92"/>
      <c r="AR30" s="89">
        <v>5.5</v>
      </c>
      <c r="AS30" s="76"/>
      <c r="AT30" s="77" t="s">
        <v>20</v>
      </c>
      <c r="AU30" s="92"/>
      <c r="AV30" s="77">
        <v>6.25</v>
      </c>
      <c r="AW30" s="92" t="s">
        <v>247</v>
      </c>
      <c r="AX30" s="93">
        <v>6</v>
      </c>
      <c r="AY30" s="76" t="s">
        <v>1550</v>
      </c>
      <c r="AZ30" s="384">
        <v>6.875</v>
      </c>
      <c r="BA30" s="83" t="s">
        <v>1551</v>
      </c>
      <c r="BB30" s="89">
        <v>7</v>
      </c>
      <c r="BC30" s="83"/>
      <c r="BD30" s="96" t="s">
        <v>20</v>
      </c>
      <c r="BE30" s="76"/>
      <c r="BF30" s="388"/>
      <c r="BG30" s="83"/>
      <c r="BH30" s="94">
        <v>5.5</v>
      </c>
      <c r="BI30" s="76" t="s">
        <v>1552</v>
      </c>
      <c r="BJ30" s="89" t="s">
        <v>20</v>
      </c>
      <c r="BK30" s="76"/>
      <c r="BL30" s="89"/>
      <c r="BM30" s="89"/>
      <c r="BN30" s="103">
        <v>6.875</v>
      </c>
      <c r="BO30" s="76" t="s">
        <v>1553</v>
      </c>
      <c r="BP30" s="77">
        <v>5.125</v>
      </c>
      <c r="BQ30" s="92"/>
      <c r="BR30" s="100">
        <v>4</v>
      </c>
      <c r="BS30" s="101" t="s">
        <v>248</v>
      </c>
      <c r="BT30" s="82">
        <v>4.75</v>
      </c>
      <c r="BU30" s="76" t="s">
        <v>1467</v>
      </c>
      <c r="BV30" s="89">
        <v>5</v>
      </c>
      <c r="BW30" s="76" t="s">
        <v>1554</v>
      </c>
      <c r="BX30" s="87">
        <v>5.75</v>
      </c>
      <c r="BY30" s="76" t="s">
        <v>1555</v>
      </c>
      <c r="BZ30" s="102" t="s">
        <v>20</v>
      </c>
      <c r="CA30" s="92"/>
      <c r="CB30" s="89"/>
      <c r="CC30" s="76"/>
      <c r="CD30" s="89">
        <v>6</v>
      </c>
      <c r="CE30" s="83" t="s">
        <v>1556</v>
      </c>
      <c r="CF30" s="73">
        <v>7</v>
      </c>
      <c r="CG30" s="81"/>
      <c r="CH30" s="103" t="s">
        <v>20</v>
      </c>
      <c r="CI30" s="80" t="s">
        <v>1557</v>
      </c>
      <c r="CJ30" s="89">
        <v>4.5</v>
      </c>
      <c r="CK30" s="76"/>
      <c r="CL30" s="89">
        <v>7</v>
      </c>
      <c r="CM30" s="76"/>
      <c r="CN30" s="82">
        <v>6.25</v>
      </c>
      <c r="CO30" s="76"/>
      <c r="CP30" s="82">
        <v>4.7</v>
      </c>
      <c r="CQ30" s="76"/>
      <c r="CR30" s="89">
        <v>6</v>
      </c>
      <c r="CS30" s="76"/>
      <c r="CT30" s="375" t="s">
        <v>20</v>
      </c>
      <c r="CU30" s="83"/>
      <c r="CV30" s="446">
        <v>6.5</v>
      </c>
      <c r="CW30" s="76" t="s">
        <v>673</v>
      </c>
      <c r="CX30" s="89">
        <v>6</v>
      </c>
      <c r="CY30" s="76"/>
      <c r="CZ30" s="76">
        <v>5</v>
      </c>
      <c r="DA30" s="76" t="s">
        <v>1558</v>
      </c>
      <c r="DB30" s="73">
        <v>4</v>
      </c>
      <c r="DC30" s="81" t="s">
        <v>1559</v>
      </c>
      <c r="DD30" s="105" t="s">
        <v>10</v>
      </c>
      <c r="DE30" s="105">
        <f t="shared" si="0"/>
        <v>34</v>
      </c>
    </row>
    <row r="31" spans="1:109" ht="19.149999999999999" customHeight="1" x14ac:dyDescent="0.3">
      <c r="A31" s="105">
        <v>144</v>
      </c>
      <c r="B31" s="123">
        <v>4512</v>
      </c>
      <c r="C31" s="6">
        <v>118</v>
      </c>
      <c r="D31" s="8" t="s">
        <v>249</v>
      </c>
      <c r="E31" s="8"/>
      <c r="F31" s="32">
        <v>4</v>
      </c>
      <c r="G31" s="242" t="s">
        <v>1543</v>
      </c>
      <c r="H31" s="30" t="s">
        <v>10</v>
      </c>
      <c r="I31" s="30"/>
      <c r="J31" s="53" t="s">
        <v>20</v>
      </c>
      <c r="K31" s="109" t="s">
        <v>1560</v>
      </c>
      <c r="L31" s="52">
        <v>5.6</v>
      </c>
      <c r="M31" s="19" t="s">
        <v>1460</v>
      </c>
      <c r="N31" s="108" t="s">
        <v>20</v>
      </c>
      <c r="O31" s="109"/>
      <c r="P31" s="30">
        <v>2.9</v>
      </c>
      <c r="Q31" s="31"/>
      <c r="R31" s="240">
        <v>1</v>
      </c>
      <c r="S31" s="109" t="s">
        <v>245</v>
      </c>
      <c r="T31" s="360">
        <v>0.39800000000000002</v>
      </c>
      <c r="U31" s="363" t="s">
        <v>587</v>
      </c>
      <c r="V31" s="110" t="s">
        <v>20</v>
      </c>
      <c r="W31" s="54"/>
      <c r="X31" s="111" t="s">
        <v>20</v>
      </c>
      <c r="Y31" s="25"/>
      <c r="Z31" s="29" t="s">
        <v>10</v>
      </c>
      <c r="AA31" s="17"/>
      <c r="AB31" s="29">
        <v>4</v>
      </c>
      <c r="AC31" s="17"/>
      <c r="AD31" s="29">
        <v>6</v>
      </c>
      <c r="AE31" s="17" t="s">
        <v>1561</v>
      </c>
      <c r="AF31" s="112" t="s">
        <v>20</v>
      </c>
      <c r="AG31" s="17"/>
      <c r="AH31" s="30">
        <v>7</v>
      </c>
      <c r="AI31" s="31" t="s">
        <v>1562</v>
      </c>
      <c r="AJ31" s="29" t="s">
        <v>20</v>
      </c>
      <c r="AK31" s="17"/>
      <c r="AL31" s="53" t="s">
        <v>20</v>
      </c>
      <c r="AN31" s="29">
        <v>6</v>
      </c>
      <c r="AO31" s="17" t="s">
        <v>1563</v>
      </c>
      <c r="AP31" s="52">
        <v>5</v>
      </c>
      <c r="AQ31" s="114"/>
      <c r="AR31" s="29">
        <v>5.5</v>
      </c>
      <c r="AS31" s="17"/>
      <c r="AT31" s="52" t="s">
        <v>20</v>
      </c>
      <c r="AU31" s="114"/>
      <c r="AV31" s="52" t="s">
        <v>20</v>
      </c>
      <c r="AW31" s="114"/>
      <c r="AX31" s="59" t="s">
        <v>20</v>
      </c>
      <c r="AY31" s="17"/>
      <c r="AZ31" s="147">
        <v>6.875</v>
      </c>
      <c r="BA31" s="148" t="s">
        <v>1564</v>
      </c>
      <c r="BB31" s="29">
        <v>7</v>
      </c>
      <c r="BC31" s="109"/>
      <c r="BD31" s="115" t="s">
        <v>20</v>
      </c>
      <c r="BE31" s="17"/>
      <c r="BF31" s="141"/>
      <c r="BG31" s="109"/>
      <c r="BH31" s="232">
        <v>5.5</v>
      </c>
      <c r="BI31" s="130" t="s">
        <v>1565</v>
      </c>
      <c r="BJ31" s="29" t="s">
        <v>20</v>
      </c>
      <c r="BK31" s="17"/>
      <c r="BL31" s="29"/>
      <c r="BM31" s="29"/>
      <c r="BN31" s="29">
        <v>6.875</v>
      </c>
      <c r="BO31" s="17" t="s">
        <v>1566</v>
      </c>
      <c r="BP31" s="52">
        <v>5.125</v>
      </c>
      <c r="BQ31" s="114"/>
      <c r="BR31" s="117" t="s">
        <v>20</v>
      </c>
      <c r="BS31" s="118"/>
      <c r="BT31" s="64">
        <v>4.75</v>
      </c>
      <c r="BU31" s="17"/>
      <c r="BV31" s="29" t="s">
        <v>20</v>
      </c>
      <c r="BW31" s="17"/>
      <c r="BX31" s="29">
        <v>5.75</v>
      </c>
      <c r="BY31" s="17" t="s">
        <v>1567</v>
      </c>
      <c r="BZ31" s="119" t="s">
        <v>20</v>
      </c>
      <c r="CA31" s="114"/>
      <c r="CB31" s="29"/>
      <c r="CC31" s="17"/>
      <c r="CD31" s="29">
        <v>6</v>
      </c>
      <c r="CE31" s="109"/>
      <c r="CF31" s="30" t="s">
        <v>20</v>
      </c>
      <c r="CG31" s="31"/>
      <c r="CH31" s="53" t="s">
        <v>20</v>
      </c>
      <c r="CI31" s="57"/>
      <c r="CJ31" s="29">
        <v>4.5</v>
      </c>
      <c r="CK31" s="17"/>
      <c r="CL31" s="29">
        <v>7</v>
      </c>
      <c r="CM31" s="17" t="s">
        <v>1568</v>
      </c>
      <c r="CN31" s="64">
        <v>6.25</v>
      </c>
      <c r="CO31" s="17"/>
      <c r="CP31" s="64">
        <v>4.7</v>
      </c>
      <c r="CQ31" s="17"/>
      <c r="CR31" s="29">
        <v>6</v>
      </c>
      <c r="CS31" s="17"/>
      <c r="CT31" s="162" t="s">
        <v>20</v>
      </c>
      <c r="CU31" s="109"/>
      <c r="CV31" s="133">
        <v>6.5</v>
      </c>
      <c r="CW31" s="17" t="s">
        <v>673</v>
      </c>
      <c r="CX31" s="29">
        <v>6</v>
      </c>
      <c r="CY31" s="17"/>
      <c r="CZ31" s="17">
        <v>5</v>
      </c>
      <c r="DA31" s="17" t="s">
        <v>1569</v>
      </c>
      <c r="DB31" s="30">
        <v>4</v>
      </c>
      <c r="DC31" s="31" t="s">
        <v>1570</v>
      </c>
      <c r="DD31" t="s">
        <v>10</v>
      </c>
      <c r="DE31">
        <f t="shared" si="0"/>
        <v>28</v>
      </c>
    </row>
    <row r="32" spans="1:109" ht="19.149999999999999" customHeight="1" x14ac:dyDescent="0.3">
      <c r="A32" s="331">
        <v>145</v>
      </c>
      <c r="B32" s="123">
        <v>443142</v>
      </c>
      <c r="C32" s="6">
        <v>119</v>
      </c>
      <c r="D32" s="8" t="s">
        <v>250</v>
      </c>
      <c r="E32" s="8"/>
      <c r="F32" s="32">
        <v>4</v>
      </c>
      <c r="G32" s="242" t="s">
        <v>1543</v>
      </c>
      <c r="H32" s="30" t="s">
        <v>10</v>
      </c>
      <c r="I32" s="30"/>
      <c r="J32" s="53" t="s">
        <v>20</v>
      </c>
      <c r="K32" s="109" t="s">
        <v>1560</v>
      </c>
      <c r="L32" s="52">
        <v>5.6</v>
      </c>
      <c r="M32" s="19" t="s">
        <v>1460</v>
      </c>
      <c r="N32" s="108" t="s">
        <v>20</v>
      </c>
      <c r="O32" s="109"/>
      <c r="P32" s="30">
        <v>2.9</v>
      </c>
      <c r="Q32" s="31"/>
      <c r="R32" s="240">
        <v>1</v>
      </c>
      <c r="S32" s="109" t="s">
        <v>245</v>
      </c>
      <c r="T32" s="360">
        <v>0.39800000000000002</v>
      </c>
      <c r="U32" s="363" t="s">
        <v>587</v>
      </c>
      <c r="V32" s="110" t="s">
        <v>20</v>
      </c>
      <c r="W32" s="54"/>
      <c r="X32" s="111" t="s">
        <v>20</v>
      </c>
      <c r="Y32" s="25"/>
      <c r="Z32" s="29" t="s">
        <v>10</v>
      </c>
      <c r="AA32" s="17"/>
      <c r="AB32" s="29">
        <v>4</v>
      </c>
      <c r="AC32" s="17"/>
      <c r="AD32" s="29">
        <v>6</v>
      </c>
      <c r="AE32" s="17" t="s">
        <v>1561</v>
      </c>
      <c r="AF32" s="112" t="s">
        <v>20</v>
      </c>
      <c r="AG32" s="17"/>
      <c r="AH32" s="30">
        <v>7</v>
      </c>
      <c r="AI32" s="31" t="s">
        <v>1562</v>
      </c>
      <c r="AJ32" s="29" t="s">
        <v>20</v>
      </c>
      <c r="AK32" s="17"/>
      <c r="AL32" s="53" t="s">
        <v>20</v>
      </c>
      <c r="AN32" s="29">
        <v>6</v>
      </c>
      <c r="AO32" s="17" t="s">
        <v>1563</v>
      </c>
      <c r="AP32" s="52">
        <v>5</v>
      </c>
      <c r="AQ32" s="114"/>
      <c r="AR32" s="29">
        <v>5.5</v>
      </c>
      <c r="AS32" s="17"/>
      <c r="AT32" s="52" t="s">
        <v>20</v>
      </c>
      <c r="AU32" s="114"/>
      <c r="AV32" s="52" t="s">
        <v>20</v>
      </c>
      <c r="AW32" s="114"/>
      <c r="AX32" s="59" t="s">
        <v>20</v>
      </c>
      <c r="AY32" s="17"/>
      <c r="AZ32" s="147">
        <v>6.875</v>
      </c>
      <c r="BA32" s="109"/>
      <c r="BB32" s="29">
        <v>7</v>
      </c>
      <c r="BC32" s="109"/>
      <c r="BD32" s="115" t="s">
        <v>20</v>
      </c>
      <c r="BE32" s="17"/>
      <c r="BF32" s="141"/>
      <c r="BG32" s="109"/>
      <c r="BH32" s="232">
        <v>5.5</v>
      </c>
      <c r="BI32" s="130" t="s">
        <v>1565</v>
      </c>
      <c r="BJ32" s="29" t="s">
        <v>20</v>
      </c>
      <c r="BK32" s="17"/>
      <c r="BL32" s="29"/>
      <c r="BM32" s="29"/>
      <c r="BN32" s="29">
        <v>6.875</v>
      </c>
      <c r="BO32" s="17" t="s">
        <v>1566</v>
      </c>
      <c r="BP32" s="52">
        <v>5.125</v>
      </c>
      <c r="BQ32" s="114"/>
      <c r="BR32" s="117" t="s">
        <v>20</v>
      </c>
      <c r="BS32" s="118"/>
      <c r="BT32" s="64">
        <v>4.75</v>
      </c>
      <c r="BU32" s="17"/>
      <c r="BV32" s="29" t="s">
        <v>20</v>
      </c>
      <c r="BW32" s="17"/>
      <c r="BX32" s="29">
        <v>5.75</v>
      </c>
      <c r="BY32" s="17" t="s">
        <v>1567</v>
      </c>
      <c r="BZ32" s="119" t="s">
        <v>20</v>
      </c>
      <c r="CA32" s="114"/>
      <c r="CB32" s="29"/>
      <c r="CC32" s="17"/>
      <c r="CD32" s="29">
        <v>6</v>
      </c>
      <c r="CE32" s="109"/>
      <c r="CF32" s="30" t="s">
        <v>20</v>
      </c>
      <c r="CG32" s="31"/>
      <c r="CH32" s="53" t="s">
        <v>20</v>
      </c>
      <c r="CI32" s="57" t="s">
        <v>1571</v>
      </c>
      <c r="CJ32" s="29">
        <v>4.5</v>
      </c>
      <c r="CK32" s="17"/>
      <c r="CL32" s="29">
        <v>7</v>
      </c>
      <c r="CM32" s="17" t="s">
        <v>1568</v>
      </c>
      <c r="CN32" s="64">
        <v>6.25</v>
      </c>
      <c r="CO32" s="17"/>
      <c r="CP32" s="64">
        <v>4.7</v>
      </c>
      <c r="CQ32" s="17"/>
      <c r="CR32" s="29">
        <v>6</v>
      </c>
      <c r="CS32" s="17"/>
      <c r="CT32" s="162" t="s">
        <v>20</v>
      </c>
      <c r="CU32" s="109"/>
      <c r="CV32" s="133">
        <v>6.5</v>
      </c>
      <c r="CW32" s="17" t="s">
        <v>673</v>
      </c>
      <c r="CX32" s="29">
        <v>6</v>
      </c>
      <c r="CY32" s="17"/>
      <c r="CZ32" s="17">
        <v>5</v>
      </c>
      <c r="DA32" s="17"/>
      <c r="DB32" s="30">
        <v>4</v>
      </c>
      <c r="DC32" s="31" t="s">
        <v>1570</v>
      </c>
      <c r="DD32" t="s">
        <v>10</v>
      </c>
      <c r="DE32">
        <f t="shared" si="0"/>
        <v>28</v>
      </c>
    </row>
    <row r="33" spans="1:109" ht="19.149999999999999" customHeight="1" x14ac:dyDescent="0.3">
      <c r="A33" s="105">
        <v>146</v>
      </c>
      <c r="B33" s="328">
        <v>443142</v>
      </c>
      <c r="C33" s="330">
        <v>120</v>
      </c>
      <c r="D33" s="329" t="s">
        <v>251</v>
      </c>
      <c r="E33" s="329"/>
      <c r="F33" s="336">
        <v>4</v>
      </c>
      <c r="G33" s="398" t="s">
        <v>1543</v>
      </c>
      <c r="H33" s="340" t="s">
        <v>10</v>
      </c>
      <c r="I33" s="340"/>
      <c r="J33" s="342" t="s">
        <v>20</v>
      </c>
      <c r="K33" s="347" t="s">
        <v>1560</v>
      </c>
      <c r="L33" s="351">
        <v>5.6</v>
      </c>
      <c r="M33" s="352" t="s">
        <v>1460</v>
      </c>
      <c r="N33" s="345" t="s">
        <v>20</v>
      </c>
      <c r="O33" s="347"/>
      <c r="P33" s="340">
        <v>2.9</v>
      </c>
      <c r="Q33" s="341"/>
      <c r="R33" s="402">
        <v>1</v>
      </c>
      <c r="S33" s="347" t="s">
        <v>245</v>
      </c>
      <c r="T33" s="360">
        <v>0.39800000000000002</v>
      </c>
      <c r="U33" s="363" t="s">
        <v>587</v>
      </c>
      <c r="V33" s="404">
        <v>10</v>
      </c>
      <c r="W33" s="368" t="s">
        <v>1572</v>
      </c>
      <c r="X33" s="370" t="s">
        <v>20</v>
      </c>
      <c r="Y33" s="373"/>
      <c r="Z33" s="362" t="s">
        <v>10</v>
      </c>
      <c r="AA33" s="348"/>
      <c r="AB33" s="362">
        <v>4</v>
      </c>
      <c r="AC33" s="348"/>
      <c r="AD33" s="362">
        <v>6</v>
      </c>
      <c r="AE33" s="348" t="s">
        <v>1561</v>
      </c>
      <c r="AF33" s="112" t="s">
        <v>20</v>
      </c>
      <c r="AG33" s="348"/>
      <c r="AH33" s="340">
        <v>7</v>
      </c>
      <c r="AI33" s="341" t="s">
        <v>1562</v>
      </c>
      <c r="AJ33" s="362" t="s">
        <v>20</v>
      </c>
      <c r="AK33" s="348"/>
      <c r="AL33" s="342" t="s">
        <v>20</v>
      </c>
      <c r="AM33" s="353"/>
      <c r="AN33" s="362" t="s">
        <v>20</v>
      </c>
      <c r="AO33" s="348" t="s">
        <v>1573</v>
      </c>
      <c r="AP33" s="351">
        <v>5</v>
      </c>
      <c r="AQ33" s="379"/>
      <c r="AR33" s="362">
        <v>5.5</v>
      </c>
      <c r="AS33" s="348"/>
      <c r="AT33" s="351" t="s">
        <v>20</v>
      </c>
      <c r="AU33" s="379"/>
      <c r="AV33" s="351" t="s">
        <v>20</v>
      </c>
      <c r="AW33" s="379"/>
      <c r="AX33" s="380" t="s">
        <v>20</v>
      </c>
      <c r="AY33" s="348"/>
      <c r="AZ33" s="413">
        <v>6.875</v>
      </c>
      <c r="BA33" s="347"/>
      <c r="BB33" s="362">
        <v>7</v>
      </c>
      <c r="BC33" s="347"/>
      <c r="BD33" s="386" t="s">
        <v>20</v>
      </c>
      <c r="BE33" s="348"/>
      <c r="BF33" s="141"/>
      <c r="BG33" s="347"/>
      <c r="BH33" s="418">
        <v>5.5</v>
      </c>
      <c r="BI33" s="409" t="s">
        <v>1565</v>
      </c>
      <c r="BJ33" s="362" t="s">
        <v>20</v>
      </c>
      <c r="BK33" s="348"/>
      <c r="BL33" s="362"/>
      <c r="BM33" s="362"/>
      <c r="BN33" s="362">
        <v>6.875</v>
      </c>
      <c r="BO33" s="348" t="s">
        <v>1566</v>
      </c>
      <c r="BP33" s="351">
        <v>5.125</v>
      </c>
      <c r="BQ33" s="379"/>
      <c r="BR33" s="357" t="s">
        <v>20</v>
      </c>
      <c r="BS33" s="394"/>
      <c r="BT33" s="355">
        <v>4.75</v>
      </c>
      <c r="BU33" s="348"/>
      <c r="BV33" s="362" t="s">
        <v>20</v>
      </c>
      <c r="BW33" s="348"/>
      <c r="BX33" s="362">
        <v>5.75</v>
      </c>
      <c r="BY33" s="348" t="s">
        <v>1567</v>
      </c>
      <c r="BZ33" s="396" t="s">
        <v>20</v>
      </c>
      <c r="CA33" s="379"/>
      <c r="CB33" s="362"/>
      <c r="CC33" s="348"/>
      <c r="CD33" s="362">
        <v>6</v>
      </c>
      <c r="CE33" s="347"/>
      <c r="CF33" s="340" t="s">
        <v>20</v>
      </c>
      <c r="CG33" s="341"/>
      <c r="CH33" s="342" t="s">
        <v>20</v>
      </c>
      <c r="CI33" s="354" t="s">
        <v>1571</v>
      </c>
      <c r="CJ33" s="362">
        <v>4.5</v>
      </c>
      <c r="CK33" s="348"/>
      <c r="CL33" s="362">
        <v>7</v>
      </c>
      <c r="CM33" s="348" t="s">
        <v>1568</v>
      </c>
      <c r="CN33" s="355">
        <v>6.25</v>
      </c>
      <c r="CO33" s="348"/>
      <c r="CP33" s="355">
        <v>4.7</v>
      </c>
      <c r="CQ33" s="348"/>
      <c r="CR33" s="362">
        <v>6</v>
      </c>
      <c r="CS33" s="17"/>
      <c r="CT33" s="162" t="s">
        <v>20</v>
      </c>
      <c r="CU33" s="109"/>
      <c r="CV33" s="133">
        <v>6.5</v>
      </c>
      <c r="CW33" s="17" t="s">
        <v>673</v>
      </c>
      <c r="CX33" s="29">
        <v>6</v>
      </c>
      <c r="CY33" s="17"/>
      <c r="CZ33" s="17">
        <v>5</v>
      </c>
      <c r="DA33" s="17"/>
      <c r="DB33" s="30">
        <v>4</v>
      </c>
      <c r="DC33" s="31" t="s">
        <v>1570</v>
      </c>
      <c r="DD33" t="s">
        <v>10</v>
      </c>
      <c r="DE33">
        <f t="shared" si="0"/>
        <v>28</v>
      </c>
    </row>
    <row r="34" spans="1:109" ht="19.149999999999999" customHeight="1" x14ac:dyDescent="0.3">
      <c r="A34" s="331">
        <v>148</v>
      </c>
      <c r="B34" s="123">
        <v>518210</v>
      </c>
      <c r="C34" s="6">
        <v>122</v>
      </c>
      <c r="D34" s="244" t="s">
        <v>1581</v>
      </c>
      <c r="E34" s="244"/>
      <c r="F34" s="245"/>
      <c r="G34" s="14" t="s">
        <v>1582</v>
      </c>
      <c r="H34" s="30" t="s">
        <v>10</v>
      </c>
      <c r="I34" s="30"/>
      <c r="J34" s="53" t="s">
        <v>20</v>
      </c>
      <c r="K34" s="109" t="s">
        <v>1560</v>
      </c>
      <c r="L34" s="52" t="s">
        <v>10</v>
      </c>
      <c r="N34" s="108" t="s">
        <v>20</v>
      </c>
      <c r="O34" s="109"/>
      <c r="P34" s="30"/>
      <c r="Q34" s="31" t="s">
        <v>1583</v>
      </c>
      <c r="R34" s="240">
        <v>1</v>
      </c>
      <c r="S34" s="109" t="s">
        <v>245</v>
      </c>
      <c r="T34" s="360">
        <v>0.39800000000000002</v>
      </c>
      <c r="U34" s="363" t="s">
        <v>587</v>
      </c>
      <c r="V34" s="110" t="s">
        <v>20</v>
      </c>
      <c r="W34" s="54"/>
      <c r="X34" s="111">
        <v>7.44</v>
      </c>
      <c r="Y34" s="25" t="s">
        <v>823</v>
      </c>
      <c r="Z34" s="29"/>
      <c r="AA34" s="17"/>
      <c r="AB34" s="29"/>
      <c r="AC34" s="17"/>
      <c r="AD34" s="29" t="s">
        <v>20</v>
      </c>
      <c r="AE34" s="17"/>
      <c r="AF34" s="112" t="s">
        <v>20</v>
      </c>
      <c r="AG34" s="17"/>
      <c r="AH34" s="30" t="s">
        <v>20</v>
      </c>
      <c r="AJ34" s="220" t="s">
        <v>20</v>
      </c>
      <c r="AK34" s="17"/>
      <c r="AL34" s="53" t="s">
        <v>20</v>
      </c>
      <c r="AN34" s="29" t="s">
        <v>271</v>
      </c>
      <c r="AO34" s="17" t="s">
        <v>1584</v>
      </c>
      <c r="AP34" s="52" t="s">
        <v>10</v>
      </c>
      <c r="AQ34" s="114"/>
      <c r="AR34" s="246" t="s">
        <v>20</v>
      </c>
      <c r="AS34" s="239"/>
      <c r="AT34" s="52"/>
      <c r="AU34" s="114"/>
      <c r="AV34" s="52"/>
      <c r="AW34" s="114"/>
      <c r="AX34" s="59" t="s">
        <v>20</v>
      </c>
      <c r="AY34" s="17"/>
      <c r="AZ34" s="63">
        <v>6.875</v>
      </c>
      <c r="BA34" s="109"/>
      <c r="BB34" s="220">
        <v>7</v>
      </c>
      <c r="BC34" s="132"/>
      <c r="BD34" s="115" t="s">
        <v>20</v>
      </c>
      <c r="BE34" s="17"/>
      <c r="BF34" s="141"/>
      <c r="BG34" s="109"/>
      <c r="BH34" s="232">
        <v>5.5</v>
      </c>
      <c r="BI34" s="130" t="s">
        <v>1565</v>
      </c>
      <c r="BJ34" s="29" t="s">
        <v>20</v>
      </c>
      <c r="BK34" s="17"/>
      <c r="BL34" s="29"/>
      <c r="BM34" s="29"/>
      <c r="BN34" s="29" t="s">
        <v>20</v>
      </c>
      <c r="BO34" s="17" t="s">
        <v>1585</v>
      </c>
      <c r="BP34" s="52" t="s">
        <v>10</v>
      </c>
      <c r="BQ34" s="114"/>
      <c r="BR34" s="143" t="s">
        <v>20</v>
      </c>
      <c r="BS34" s="118"/>
      <c r="BT34" s="64">
        <v>4.75</v>
      </c>
      <c r="BU34" s="17" t="s">
        <v>1586</v>
      </c>
      <c r="BV34" s="29" t="s">
        <v>20</v>
      </c>
      <c r="BW34" s="17"/>
      <c r="BX34" s="29">
        <v>5.75</v>
      </c>
      <c r="BY34" s="17" t="s">
        <v>1567</v>
      </c>
      <c r="BZ34" s="119" t="s">
        <v>10</v>
      </c>
      <c r="CA34" s="114"/>
      <c r="CB34" s="29"/>
      <c r="CC34" s="17"/>
      <c r="CD34" s="29">
        <v>6</v>
      </c>
      <c r="CE34" s="109"/>
      <c r="CF34" s="30" t="s">
        <v>20</v>
      </c>
      <c r="CG34" s="31"/>
      <c r="CH34" s="29">
        <v>6</v>
      </c>
      <c r="CI34" s="57" t="s">
        <v>1587</v>
      </c>
      <c r="CJ34" s="29">
        <v>4.5</v>
      </c>
      <c r="CK34" s="31" t="s">
        <v>1588</v>
      </c>
      <c r="CL34" s="29">
        <v>7</v>
      </c>
      <c r="CM34" s="17" t="s">
        <v>1568</v>
      </c>
      <c r="CN34" s="144">
        <v>6.25</v>
      </c>
      <c r="CO34" s="132"/>
      <c r="CP34" s="64"/>
      <c r="CQ34" s="17"/>
      <c r="CR34" s="29">
        <v>6</v>
      </c>
      <c r="CS34" s="17"/>
      <c r="CT34" s="162" t="s">
        <v>20</v>
      </c>
      <c r="CU34" s="132" t="s">
        <v>1589</v>
      </c>
      <c r="CV34" s="133">
        <v>6.5</v>
      </c>
      <c r="CW34" s="17" t="s">
        <v>673</v>
      </c>
      <c r="CX34" s="29" t="s">
        <v>10</v>
      </c>
      <c r="CY34" s="17"/>
      <c r="CZ34" s="17">
        <v>5</v>
      </c>
      <c r="DA34" s="17" t="s">
        <v>1590</v>
      </c>
      <c r="DB34" s="30" t="s">
        <v>20</v>
      </c>
      <c r="DC34" s="31" t="s">
        <v>1591</v>
      </c>
      <c r="DD34" t="s">
        <v>10</v>
      </c>
      <c r="DE34">
        <f t="shared" si="0"/>
        <v>16</v>
      </c>
    </row>
    <row r="35" spans="1:109" ht="19.149999999999999" customHeight="1" x14ac:dyDescent="0.3">
      <c r="A35" s="105">
        <v>149</v>
      </c>
      <c r="B35" s="123">
        <v>518210</v>
      </c>
      <c r="C35" s="6">
        <v>123</v>
      </c>
      <c r="D35" s="244" t="s">
        <v>1592</v>
      </c>
      <c r="E35" s="244"/>
      <c r="F35" s="245"/>
      <c r="G35" s="14" t="s">
        <v>1582</v>
      </c>
      <c r="H35" s="30" t="s">
        <v>10</v>
      </c>
      <c r="I35" s="30"/>
      <c r="J35" s="53" t="s">
        <v>20</v>
      </c>
      <c r="K35" s="109" t="s">
        <v>1560</v>
      </c>
      <c r="L35" s="52" t="s">
        <v>10</v>
      </c>
      <c r="N35" s="108" t="s">
        <v>20</v>
      </c>
      <c r="O35" s="109"/>
      <c r="P35" s="30"/>
      <c r="Q35" s="31" t="s">
        <v>1583</v>
      </c>
      <c r="R35" s="240">
        <v>1</v>
      </c>
      <c r="S35" s="109" t="s">
        <v>245</v>
      </c>
      <c r="T35" s="360">
        <v>0.39800000000000002</v>
      </c>
      <c r="U35" s="363" t="s">
        <v>587</v>
      </c>
      <c r="V35" s="145">
        <v>10</v>
      </c>
      <c r="W35" s="54" t="s">
        <v>1572</v>
      </c>
      <c r="X35" s="111">
        <v>7.44</v>
      </c>
      <c r="Y35" s="25" t="s">
        <v>823</v>
      </c>
      <c r="Z35" s="29"/>
      <c r="AA35" s="17"/>
      <c r="AB35" s="29"/>
      <c r="AC35" s="17"/>
      <c r="AD35" s="29" t="s">
        <v>20</v>
      </c>
      <c r="AE35" s="17"/>
      <c r="AF35" s="112" t="s">
        <v>20</v>
      </c>
      <c r="AG35" s="17"/>
      <c r="AH35" s="30" t="s">
        <v>20</v>
      </c>
      <c r="AJ35" s="220">
        <v>6</v>
      </c>
      <c r="AK35" s="17"/>
      <c r="AL35" s="53" t="s">
        <v>20</v>
      </c>
      <c r="AN35" s="29" t="s">
        <v>271</v>
      </c>
      <c r="AO35" s="17" t="s">
        <v>1593</v>
      </c>
      <c r="AP35" s="52" t="s">
        <v>10</v>
      </c>
      <c r="AQ35" s="114"/>
      <c r="AR35" s="246" t="s">
        <v>20</v>
      </c>
      <c r="AS35" s="239"/>
      <c r="AT35" s="52"/>
      <c r="AU35" s="114"/>
      <c r="AV35" s="52"/>
      <c r="AW35" s="114"/>
      <c r="AX35" s="59" t="s">
        <v>20</v>
      </c>
      <c r="AY35" s="17"/>
      <c r="AZ35" s="63">
        <v>6.875</v>
      </c>
      <c r="BA35" s="109"/>
      <c r="BB35" s="220">
        <v>7</v>
      </c>
      <c r="BC35" s="109"/>
      <c r="BD35" s="115" t="s">
        <v>20</v>
      </c>
      <c r="BE35" s="17"/>
      <c r="BF35" s="141"/>
      <c r="BG35" s="109"/>
      <c r="BH35" s="232">
        <v>5.5</v>
      </c>
      <c r="BI35" s="130" t="s">
        <v>1565</v>
      </c>
      <c r="BJ35" s="29" t="s">
        <v>20</v>
      </c>
      <c r="BK35" s="17"/>
      <c r="BL35" s="29"/>
      <c r="BM35" s="29"/>
      <c r="BN35" s="29" t="s">
        <v>20</v>
      </c>
      <c r="BO35" s="17" t="s">
        <v>1585</v>
      </c>
      <c r="BP35" s="52" t="s">
        <v>10</v>
      </c>
      <c r="BQ35" s="114"/>
      <c r="BR35" s="143" t="s">
        <v>20</v>
      </c>
      <c r="BS35" s="118"/>
      <c r="BT35" s="29" t="s">
        <v>1594</v>
      </c>
      <c r="BU35" s="17" t="s">
        <v>1595</v>
      </c>
      <c r="BV35" s="29" t="s">
        <v>20</v>
      </c>
      <c r="BW35" s="17"/>
      <c r="BX35" s="29">
        <v>5.75</v>
      </c>
      <c r="BY35" s="17" t="s">
        <v>1567</v>
      </c>
      <c r="BZ35" s="119" t="s">
        <v>10</v>
      </c>
      <c r="CA35" s="114"/>
      <c r="CB35" s="29"/>
      <c r="CC35" s="17"/>
      <c r="CD35" s="29">
        <v>6</v>
      </c>
      <c r="CE35" s="109"/>
      <c r="CF35" s="30" t="s">
        <v>20</v>
      </c>
      <c r="CG35" s="31"/>
      <c r="CH35" s="29">
        <v>6</v>
      </c>
      <c r="CI35" s="57" t="s">
        <v>1587</v>
      </c>
      <c r="CJ35" s="29">
        <v>4.5</v>
      </c>
      <c r="CK35" s="31" t="s">
        <v>1588</v>
      </c>
      <c r="CL35" s="29">
        <v>7</v>
      </c>
      <c r="CM35" s="17" t="s">
        <v>1568</v>
      </c>
      <c r="CN35" s="144">
        <v>6.25</v>
      </c>
      <c r="CO35" s="219"/>
      <c r="CP35" s="64"/>
      <c r="CQ35" s="17"/>
      <c r="CR35" s="29">
        <v>6</v>
      </c>
      <c r="CS35" s="17"/>
      <c r="CT35" s="162" t="s">
        <v>20</v>
      </c>
      <c r="CU35" s="109"/>
      <c r="CV35" s="133">
        <v>6.5</v>
      </c>
      <c r="CW35" s="17" t="s">
        <v>673</v>
      </c>
      <c r="CX35" s="29" t="s">
        <v>10</v>
      </c>
      <c r="CY35" s="17"/>
      <c r="CZ35" s="17">
        <v>5</v>
      </c>
      <c r="DA35" s="17" t="s">
        <v>1590</v>
      </c>
      <c r="DB35" s="30" t="s">
        <v>20</v>
      </c>
      <c r="DC35" s="31" t="s">
        <v>1591</v>
      </c>
      <c r="DD35" t="s">
        <v>10</v>
      </c>
      <c r="DE35">
        <f t="shared" si="0"/>
        <v>17</v>
      </c>
    </row>
    <row r="36" spans="1:109" ht="19.149999999999999" customHeight="1" x14ac:dyDescent="0.3">
      <c r="A36" s="331">
        <v>159</v>
      </c>
      <c r="B36" s="328">
        <v>711212</v>
      </c>
      <c r="C36" s="330">
        <v>129</v>
      </c>
      <c r="D36" s="329" t="s">
        <v>269</v>
      </c>
      <c r="E36" s="329"/>
      <c r="F36" s="336" t="s">
        <v>20</v>
      </c>
      <c r="G36" s="338" t="s">
        <v>1648</v>
      </c>
      <c r="H36" s="340" t="s">
        <v>10</v>
      </c>
      <c r="I36" s="340"/>
      <c r="J36" s="342">
        <v>8.5</v>
      </c>
      <c r="K36" s="347" t="s">
        <v>1649</v>
      </c>
      <c r="L36" s="351" t="s">
        <v>20</v>
      </c>
      <c r="M36" s="352"/>
      <c r="N36" s="345" t="s">
        <v>20</v>
      </c>
      <c r="O36" s="347"/>
      <c r="P36" s="340" t="s">
        <v>20</v>
      </c>
      <c r="Q36" s="341"/>
      <c r="R36" s="402">
        <v>10</v>
      </c>
      <c r="S36" s="347" t="s">
        <v>270</v>
      </c>
      <c r="T36" s="403" t="s">
        <v>20</v>
      </c>
      <c r="U36" s="348"/>
      <c r="V36" s="470">
        <v>5.75</v>
      </c>
      <c r="W36" s="368" t="s">
        <v>1650</v>
      </c>
      <c r="X36" s="370" t="s">
        <v>20</v>
      </c>
      <c r="Y36" s="373"/>
      <c r="Z36" s="362">
        <v>4</v>
      </c>
      <c r="AA36" s="348"/>
      <c r="AB36" s="362" t="s">
        <v>1651</v>
      </c>
      <c r="AC36" s="348"/>
      <c r="AD36" s="362">
        <v>6</v>
      </c>
      <c r="AE36" s="348" t="s">
        <v>1652</v>
      </c>
      <c r="AF36" s="112" t="s">
        <v>20</v>
      </c>
      <c r="AG36" s="348"/>
      <c r="AH36" s="340" t="s">
        <v>20</v>
      </c>
      <c r="AI36" s="341" t="s">
        <v>1653</v>
      </c>
      <c r="AJ36" s="362">
        <v>6</v>
      </c>
      <c r="AK36" s="348"/>
      <c r="AL36" s="342" t="s">
        <v>20</v>
      </c>
      <c r="AM36" s="353"/>
      <c r="AN36" s="579">
        <v>0.15</v>
      </c>
      <c r="AO36" s="580" t="s">
        <v>1654</v>
      </c>
      <c r="AP36" s="351" t="s">
        <v>20</v>
      </c>
      <c r="AQ36" s="379" t="s">
        <v>1655</v>
      </c>
      <c r="AR36" s="362" t="s">
        <v>20</v>
      </c>
      <c r="AS36" s="348"/>
      <c r="AT36" s="351">
        <v>10</v>
      </c>
      <c r="AU36" s="379" t="s">
        <v>1656</v>
      </c>
      <c r="AV36" s="351" t="s">
        <v>20</v>
      </c>
      <c r="AW36" s="379"/>
      <c r="AX36" s="380" t="s">
        <v>20</v>
      </c>
      <c r="AY36" s="348"/>
      <c r="AZ36" s="382">
        <v>6.875</v>
      </c>
      <c r="BA36" s="347"/>
      <c r="BB36" s="362">
        <v>7</v>
      </c>
      <c r="BC36" s="347"/>
      <c r="BD36" s="386">
        <v>4.2249999999999996</v>
      </c>
      <c r="BE36" s="348"/>
      <c r="BF36" s="153">
        <v>0.01</v>
      </c>
      <c r="BG36" s="347" t="s">
        <v>1657</v>
      </c>
      <c r="BH36" s="382">
        <v>5.5</v>
      </c>
      <c r="BI36" s="348"/>
      <c r="BJ36" s="402">
        <v>9</v>
      </c>
      <c r="BK36" s="348" t="s">
        <v>1658</v>
      </c>
      <c r="BL36" s="362" t="s">
        <v>10</v>
      </c>
      <c r="BM36" s="362"/>
      <c r="BN36" s="362" t="s">
        <v>20</v>
      </c>
      <c r="BO36" s="348"/>
      <c r="BP36" s="351">
        <v>5.125</v>
      </c>
      <c r="BQ36" s="379" t="s">
        <v>1659</v>
      </c>
      <c r="BR36" s="393" t="s">
        <v>20</v>
      </c>
      <c r="BS36" s="394" t="s">
        <v>10</v>
      </c>
      <c r="BT36" s="355">
        <v>4.75</v>
      </c>
      <c r="BU36" s="348" t="s">
        <v>10</v>
      </c>
      <c r="BV36" s="362">
        <v>5</v>
      </c>
      <c r="BW36" s="348"/>
      <c r="BX36" s="342" t="s">
        <v>271</v>
      </c>
      <c r="BY36" s="348" t="s">
        <v>1660</v>
      </c>
      <c r="BZ36" s="396">
        <v>14.5</v>
      </c>
      <c r="CA36" s="379" t="s">
        <v>1661</v>
      </c>
      <c r="CB36" s="362" t="s">
        <v>10</v>
      </c>
      <c r="CC36" s="348"/>
      <c r="CD36" s="362" t="s">
        <v>20</v>
      </c>
      <c r="CE36" s="348" t="s">
        <v>1662</v>
      </c>
      <c r="CF36" s="340" t="s">
        <v>271</v>
      </c>
      <c r="CG36" s="341" t="s">
        <v>272</v>
      </c>
      <c r="CH36" s="362" t="s">
        <v>20</v>
      </c>
      <c r="CI36" s="354"/>
      <c r="CJ36" s="362">
        <v>4.5</v>
      </c>
      <c r="CK36" s="348" t="s">
        <v>1663</v>
      </c>
      <c r="CL36" s="362">
        <v>7</v>
      </c>
      <c r="CM36" s="348"/>
      <c r="CN36" s="355">
        <v>6.25</v>
      </c>
      <c r="CO36" s="348"/>
      <c r="CP36" s="355">
        <v>4.7</v>
      </c>
      <c r="CQ36" s="348"/>
      <c r="CR36" s="362">
        <v>6</v>
      </c>
      <c r="CS36" s="348"/>
      <c r="CT36" s="342" t="s">
        <v>20</v>
      </c>
      <c r="CU36" s="347"/>
      <c r="CV36" s="362" t="s">
        <v>20</v>
      </c>
      <c r="CW36" s="348" t="s">
        <v>1664</v>
      </c>
      <c r="CX36" s="362">
        <v>6</v>
      </c>
      <c r="CY36" s="348"/>
      <c r="CZ36" s="348">
        <v>5</v>
      </c>
      <c r="DA36" s="348" t="s">
        <v>1665</v>
      </c>
      <c r="DB36" s="340">
        <v>4</v>
      </c>
      <c r="DC36" s="341" t="s">
        <v>1666</v>
      </c>
      <c r="DD36" s="331" t="s">
        <v>33</v>
      </c>
      <c r="DE36" s="331">
        <f t="shared" si="0"/>
        <v>26</v>
      </c>
    </row>
    <row r="37" spans="1:109" s="105" customFormat="1" ht="19.149999999999999" customHeight="1" x14ac:dyDescent="0.3">
      <c r="A37" s="105">
        <v>160</v>
      </c>
      <c r="B37" s="120">
        <v>71311</v>
      </c>
      <c r="C37" s="69">
        <v>130</v>
      </c>
      <c r="D37" s="160" t="s">
        <v>273</v>
      </c>
      <c r="E37" s="160"/>
      <c r="F37" s="71">
        <v>4</v>
      </c>
      <c r="G37" s="72"/>
      <c r="H37" s="73" t="s">
        <v>10</v>
      </c>
      <c r="I37" s="73"/>
      <c r="J37" s="103">
        <v>8.5</v>
      </c>
      <c r="K37" s="83" t="s">
        <v>1667</v>
      </c>
      <c r="L37" s="77">
        <v>5.6</v>
      </c>
      <c r="M37" s="78" t="s">
        <v>1668</v>
      </c>
      <c r="N37" s="122" t="s">
        <v>20</v>
      </c>
      <c r="O37" s="83"/>
      <c r="P37" s="73" t="s">
        <v>20</v>
      </c>
      <c r="Q37" s="81"/>
      <c r="R37" s="356">
        <v>10</v>
      </c>
      <c r="S37" s="83" t="s">
        <v>274</v>
      </c>
      <c r="T37" s="361">
        <v>0.39800000000000002</v>
      </c>
      <c r="U37" s="76" t="s">
        <v>587</v>
      </c>
      <c r="V37" s="434">
        <v>5.75</v>
      </c>
      <c r="W37" s="86" t="s">
        <v>1669</v>
      </c>
      <c r="X37" s="87">
        <v>6</v>
      </c>
      <c r="Y37" s="88"/>
      <c r="Z37" s="89">
        <v>4</v>
      </c>
      <c r="AA37" s="76"/>
      <c r="AB37" s="89">
        <v>4</v>
      </c>
      <c r="AC37" s="76"/>
      <c r="AD37" s="89">
        <v>6</v>
      </c>
      <c r="AE37" s="76"/>
      <c r="AF37" s="90" t="s">
        <v>271</v>
      </c>
      <c r="AG37" s="76" t="s">
        <v>1216</v>
      </c>
      <c r="AH37" s="73" t="s">
        <v>20</v>
      </c>
      <c r="AI37" s="81"/>
      <c r="AJ37" s="89">
        <v>6</v>
      </c>
      <c r="AK37" s="76"/>
      <c r="AL37" s="103">
        <v>6.5</v>
      </c>
      <c r="AM37" s="91" t="s">
        <v>608</v>
      </c>
      <c r="AN37" s="89">
        <v>6</v>
      </c>
      <c r="AO37" s="76" t="s">
        <v>1670</v>
      </c>
      <c r="AP37" s="77">
        <v>5</v>
      </c>
      <c r="AQ37" s="92"/>
      <c r="AR37" s="89" t="s">
        <v>20</v>
      </c>
      <c r="AS37" s="76"/>
      <c r="AT37" s="77">
        <v>10</v>
      </c>
      <c r="AU37" s="92" t="s">
        <v>1656</v>
      </c>
      <c r="AV37" s="77" t="s">
        <v>20</v>
      </c>
      <c r="AW37" s="92"/>
      <c r="AX37" s="93" t="s">
        <v>20</v>
      </c>
      <c r="AY37" s="76"/>
      <c r="AZ37" s="94">
        <v>6.875</v>
      </c>
      <c r="BA37" s="83"/>
      <c r="BB37" s="89">
        <v>7</v>
      </c>
      <c r="BC37" s="83"/>
      <c r="BD37" s="96">
        <v>4.2249999999999996</v>
      </c>
      <c r="BE37" s="76"/>
      <c r="BF37" s="441"/>
      <c r="BG37" s="442"/>
      <c r="BH37" s="94">
        <v>5.5</v>
      </c>
      <c r="BI37" s="76" t="s">
        <v>1671</v>
      </c>
      <c r="BJ37" s="103">
        <v>9</v>
      </c>
      <c r="BK37" s="76" t="s">
        <v>1672</v>
      </c>
      <c r="BL37" s="89" t="s">
        <v>10</v>
      </c>
      <c r="BM37" s="89"/>
      <c r="BN37" s="89">
        <v>6.875</v>
      </c>
      <c r="BO37" s="76"/>
      <c r="BP37" s="77">
        <v>5.125</v>
      </c>
      <c r="BQ37" s="92" t="s">
        <v>10</v>
      </c>
      <c r="BR37" s="100">
        <v>4</v>
      </c>
      <c r="BS37" s="101" t="s">
        <v>275</v>
      </c>
      <c r="BT37" s="247">
        <v>4.75</v>
      </c>
      <c r="BU37" s="76" t="s">
        <v>1673</v>
      </c>
      <c r="BV37" s="89">
        <v>5</v>
      </c>
      <c r="BW37" s="76"/>
      <c r="BX37" s="103" t="s">
        <v>271</v>
      </c>
      <c r="BY37" s="76" t="s">
        <v>1660</v>
      </c>
      <c r="BZ37" s="102">
        <v>4.5</v>
      </c>
      <c r="CA37" s="92"/>
      <c r="CB37" s="89"/>
      <c r="CC37" s="76"/>
      <c r="CD37" s="89" t="s">
        <v>20</v>
      </c>
      <c r="CE37" s="76" t="s">
        <v>1674</v>
      </c>
      <c r="CF37" s="73" t="s">
        <v>20</v>
      </c>
      <c r="CG37" s="81"/>
      <c r="CH37" s="89">
        <v>5</v>
      </c>
      <c r="CI37" s="80" t="s">
        <v>1675</v>
      </c>
      <c r="CJ37" s="89">
        <v>4.5</v>
      </c>
      <c r="CK37" s="76" t="s">
        <v>1676</v>
      </c>
      <c r="CL37" s="89">
        <v>7</v>
      </c>
      <c r="CM37" s="76"/>
      <c r="CN37" s="82">
        <v>6.25</v>
      </c>
      <c r="CO37" s="76"/>
      <c r="CP37" s="82">
        <v>4.7</v>
      </c>
      <c r="CQ37" s="76"/>
      <c r="CR37" s="89">
        <v>6</v>
      </c>
      <c r="CS37" s="76"/>
      <c r="CT37" s="103" t="s">
        <v>20</v>
      </c>
      <c r="CU37" s="83"/>
      <c r="CV37" s="89">
        <v>1.5</v>
      </c>
      <c r="CW37" s="76" t="s">
        <v>590</v>
      </c>
      <c r="CX37" s="89">
        <v>6</v>
      </c>
      <c r="CY37" s="76"/>
      <c r="CZ37" s="76">
        <v>5</v>
      </c>
      <c r="DA37" s="76"/>
      <c r="DB37" s="73">
        <v>4</v>
      </c>
      <c r="DC37" s="81" t="s">
        <v>1677</v>
      </c>
      <c r="DD37" s="105" t="s">
        <v>10</v>
      </c>
      <c r="DE37" s="105">
        <f t="shared" si="0"/>
        <v>36</v>
      </c>
    </row>
    <row r="38" spans="1:109" ht="19.149999999999999" customHeight="1" x14ac:dyDescent="0.3">
      <c r="A38" s="331">
        <v>161</v>
      </c>
      <c r="B38" s="123">
        <v>71399</v>
      </c>
      <c r="C38" s="6">
        <v>131</v>
      </c>
      <c r="D38" s="8" t="s">
        <v>276</v>
      </c>
      <c r="E38" s="8"/>
      <c r="F38" s="32">
        <v>4</v>
      </c>
      <c r="G38" s="14"/>
      <c r="H38" s="30"/>
      <c r="I38" s="30"/>
      <c r="J38" s="53">
        <v>6.5</v>
      </c>
      <c r="K38" s="109"/>
      <c r="L38" s="52">
        <v>5.6</v>
      </c>
      <c r="M38" s="19" t="s">
        <v>1668</v>
      </c>
      <c r="N38" s="108" t="s">
        <v>20</v>
      </c>
      <c r="O38" s="109"/>
      <c r="P38" s="30" t="s">
        <v>20</v>
      </c>
      <c r="Q38" s="31"/>
      <c r="R38" s="127" t="s">
        <v>20</v>
      </c>
      <c r="S38" s="109"/>
      <c r="T38" s="135">
        <v>0.39800000000000002</v>
      </c>
      <c r="U38" s="17" t="s">
        <v>587</v>
      </c>
      <c r="V38" s="236">
        <v>5.75</v>
      </c>
      <c r="W38" s="54" t="s">
        <v>1678</v>
      </c>
      <c r="X38" s="111">
        <v>6</v>
      </c>
      <c r="Y38" s="25"/>
      <c r="Z38" s="29">
        <v>4</v>
      </c>
      <c r="AA38" s="17"/>
      <c r="AB38" s="29">
        <v>4</v>
      </c>
      <c r="AC38" s="17"/>
      <c r="AD38" s="29">
        <v>6</v>
      </c>
      <c r="AE38" s="17"/>
      <c r="AF38" s="112" t="s">
        <v>271</v>
      </c>
      <c r="AG38" s="17" t="s">
        <v>1216</v>
      </c>
      <c r="AH38" s="30" t="s">
        <v>20</v>
      </c>
      <c r="AJ38" s="29">
        <v>6</v>
      </c>
      <c r="AK38" s="17"/>
      <c r="AL38" s="53">
        <v>6.5</v>
      </c>
      <c r="AM38" s="113" t="s">
        <v>608</v>
      </c>
      <c r="AN38" s="29" t="s">
        <v>20</v>
      </c>
      <c r="AO38" s="17"/>
      <c r="AP38" s="52">
        <v>5</v>
      </c>
      <c r="AQ38" s="114" t="s">
        <v>1679</v>
      </c>
      <c r="AR38" s="29" t="s">
        <v>20</v>
      </c>
      <c r="AS38" s="17"/>
      <c r="AT38" s="52">
        <v>10</v>
      </c>
      <c r="AU38" s="114" t="s">
        <v>1656</v>
      </c>
      <c r="AV38" s="52" t="s">
        <v>20</v>
      </c>
      <c r="AW38" s="114"/>
      <c r="AX38" s="59" t="s">
        <v>20</v>
      </c>
      <c r="AY38" s="29"/>
      <c r="AZ38" s="63">
        <v>6.875</v>
      </c>
      <c r="BA38" s="109"/>
      <c r="BB38" s="29">
        <v>7</v>
      </c>
      <c r="BC38" s="109"/>
      <c r="BD38" s="115">
        <v>4.2249999999999996</v>
      </c>
      <c r="BE38" s="29"/>
      <c r="BF38" s="141"/>
      <c r="BG38" s="109"/>
      <c r="BH38" s="63">
        <v>5.5</v>
      </c>
      <c r="BI38" s="17"/>
      <c r="BJ38" s="29" t="s">
        <v>20</v>
      </c>
      <c r="BK38" s="29"/>
      <c r="BL38" s="29"/>
      <c r="BM38" s="29"/>
      <c r="BN38" s="29" t="s">
        <v>20</v>
      </c>
      <c r="BO38" s="29"/>
      <c r="BP38" s="52">
        <v>5.125</v>
      </c>
      <c r="BQ38" s="114"/>
      <c r="BR38" s="117" t="s">
        <v>20</v>
      </c>
      <c r="BS38" s="118"/>
      <c r="BT38" s="53" t="s">
        <v>20</v>
      </c>
      <c r="BU38" s="29"/>
      <c r="BV38" s="29">
        <v>5</v>
      </c>
      <c r="BW38" s="29"/>
      <c r="BX38" s="53" t="s">
        <v>271</v>
      </c>
      <c r="BY38" s="17" t="s">
        <v>1660</v>
      </c>
      <c r="BZ38" s="119">
        <v>4.5</v>
      </c>
      <c r="CA38" s="114"/>
      <c r="CB38" s="29"/>
      <c r="CC38" s="17"/>
      <c r="CD38" s="29" t="s">
        <v>20</v>
      </c>
      <c r="CE38" s="29"/>
      <c r="CF38" s="30" t="s">
        <v>20</v>
      </c>
      <c r="CG38" s="31"/>
      <c r="CH38" s="29" t="s">
        <v>20</v>
      </c>
      <c r="CI38" s="57" t="s">
        <v>1675</v>
      </c>
      <c r="CJ38" s="29">
        <v>4.5</v>
      </c>
      <c r="CK38" s="17"/>
      <c r="CL38" s="29">
        <v>7</v>
      </c>
      <c r="CM38" s="17"/>
      <c r="CN38" s="64">
        <v>6.25</v>
      </c>
      <c r="CO38" s="17" t="s">
        <v>1680</v>
      </c>
      <c r="CP38" s="64">
        <v>4.7</v>
      </c>
      <c r="CQ38" s="29"/>
      <c r="CR38" s="29">
        <v>6</v>
      </c>
      <c r="CS38" s="17" t="s">
        <v>277</v>
      </c>
      <c r="CT38" s="53" t="s">
        <v>20</v>
      </c>
      <c r="CU38" s="53"/>
      <c r="CV38" s="29">
        <v>6.5</v>
      </c>
      <c r="CW38" s="17" t="s">
        <v>673</v>
      </c>
      <c r="CX38" s="29">
        <v>6</v>
      </c>
      <c r="CY38" s="17"/>
      <c r="CZ38" s="17">
        <v>5</v>
      </c>
      <c r="DA38" s="17"/>
      <c r="DB38" s="30" t="s">
        <v>20</v>
      </c>
      <c r="DC38" s="31"/>
      <c r="DE38">
        <f t="shared" si="0"/>
        <v>28</v>
      </c>
    </row>
    <row r="39" spans="1:109" ht="19.149999999999999" customHeight="1" x14ac:dyDescent="0.3">
      <c r="A39" s="105">
        <v>162</v>
      </c>
      <c r="B39" s="123">
        <v>71395</v>
      </c>
      <c r="C39" s="6">
        <v>132</v>
      </c>
      <c r="D39" s="8" t="s">
        <v>278</v>
      </c>
      <c r="E39" s="8"/>
      <c r="F39" s="32">
        <v>4</v>
      </c>
      <c r="G39" s="14"/>
      <c r="H39" s="30"/>
      <c r="I39" s="30"/>
      <c r="J39" s="53">
        <v>6.5</v>
      </c>
      <c r="K39" s="109"/>
      <c r="L39" s="52">
        <v>5.6</v>
      </c>
      <c r="M39" s="19" t="s">
        <v>1668</v>
      </c>
      <c r="N39" s="108" t="s">
        <v>20</v>
      </c>
      <c r="O39" s="109"/>
      <c r="P39" s="30" t="s">
        <v>20</v>
      </c>
      <c r="Q39" s="31"/>
      <c r="R39" s="127" t="s">
        <v>20</v>
      </c>
      <c r="S39" s="109"/>
      <c r="T39" s="135">
        <v>0.39800000000000002</v>
      </c>
      <c r="U39" s="17" t="s">
        <v>587</v>
      </c>
      <c r="V39" s="236">
        <v>5.75</v>
      </c>
      <c r="W39" s="54" t="s">
        <v>1681</v>
      </c>
      <c r="X39" s="111">
        <v>6</v>
      </c>
      <c r="Y39" s="25"/>
      <c r="Z39" s="29">
        <v>4</v>
      </c>
      <c r="AA39" s="17"/>
      <c r="AB39" s="29">
        <v>4</v>
      </c>
      <c r="AC39" s="17"/>
      <c r="AD39" s="29">
        <v>6</v>
      </c>
      <c r="AE39" s="17"/>
      <c r="AF39" s="112" t="s">
        <v>271</v>
      </c>
      <c r="AG39" s="17" t="s">
        <v>1216</v>
      </c>
      <c r="AH39" s="30" t="s">
        <v>20</v>
      </c>
      <c r="AJ39" s="29">
        <v>6</v>
      </c>
      <c r="AK39" s="17"/>
      <c r="AL39" s="53">
        <v>6.5</v>
      </c>
      <c r="AM39" s="113" t="s">
        <v>608</v>
      </c>
      <c r="AN39" s="29" t="s">
        <v>20</v>
      </c>
      <c r="AO39" s="17"/>
      <c r="AP39" s="52">
        <v>5</v>
      </c>
      <c r="AQ39" s="114"/>
      <c r="AR39" s="29" t="s">
        <v>20</v>
      </c>
      <c r="AS39" s="17"/>
      <c r="AT39" s="52" t="s">
        <v>20</v>
      </c>
      <c r="AU39" s="114"/>
      <c r="AV39" s="52" t="s">
        <v>20</v>
      </c>
      <c r="AW39" s="114"/>
      <c r="AX39" s="59" t="s">
        <v>20</v>
      </c>
      <c r="AY39" s="17" t="s">
        <v>1682</v>
      </c>
      <c r="AZ39" s="63">
        <v>6.875</v>
      </c>
      <c r="BA39" s="109"/>
      <c r="BB39" s="29">
        <v>7</v>
      </c>
      <c r="BC39" s="109"/>
      <c r="BD39" s="115">
        <v>4.2249999999999996</v>
      </c>
      <c r="BE39" s="29"/>
      <c r="BF39" s="141"/>
      <c r="BG39" s="109"/>
      <c r="BH39" s="63">
        <v>5.5</v>
      </c>
      <c r="BI39" s="17"/>
      <c r="BJ39" s="29" t="s">
        <v>20</v>
      </c>
      <c r="BK39" s="29"/>
      <c r="BL39" s="29"/>
      <c r="BM39" s="29"/>
      <c r="BN39" s="29" t="s">
        <v>20</v>
      </c>
      <c r="BO39" s="29"/>
      <c r="BP39" s="52">
        <v>5.125</v>
      </c>
      <c r="BQ39" s="114"/>
      <c r="BR39" s="117" t="s">
        <v>20</v>
      </c>
      <c r="BS39" s="118"/>
      <c r="BT39" s="53" t="s">
        <v>20</v>
      </c>
      <c r="BU39" s="29"/>
      <c r="BV39" s="29">
        <v>5</v>
      </c>
      <c r="BW39" s="29"/>
      <c r="BX39" s="53" t="s">
        <v>271</v>
      </c>
      <c r="BY39" s="17" t="s">
        <v>1683</v>
      </c>
      <c r="BZ39" s="119">
        <v>4.5</v>
      </c>
      <c r="CA39" s="114"/>
      <c r="CB39" s="29"/>
      <c r="CC39" s="17"/>
      <c r="CD39" s="29" t="s">
        <v>20</v>
      </c>
      <c r="CE39" s="29"/>
      <c r="CF39" s="30" t="s">
        <v>20</v>
      </c>
      <c r="CG39" s="31"/>
      <c r="CH39" s="29">
        <v>5</v>
      </c>
      <c r="CI39" s="57" t="s">
        <v>1684</v>
      </c>
      <c r="CJ39" s="29">
        <v>4.5</v>
      </c>
      <c r="CK39" s="17" t="s">
        <v>1676</v>
      </c>
      <c r="CL39" s="29">
        <v>7</v>
      </c>
      <c r="CM39" s="17"/>
      <c r="CN39" s="64">
        <v>6.25</v>
      </c>
      <c r="CO39" s="17"/>
      <c r="CP39" s="64">
        <v>4.7</v>
      </c>
      <c r="CQ39" s="29"/>
      <c r="CR39" s="29">
        <v>6</v>
      </c>
      <c r="CS39" s="29"/>
      <c r="CT39" s="53" t="s">
        <v>20</v>
      </c>
      <c r="CU39" s="53"/>
      <c r="CV39" s="29">
        <v>6.5</v>
      </c>
      <c r="CW39" s="17" t="s">
        <v>673</v>
      </c>
      <c r="CX39" s="29">
        <v>6</v>
      </c>
      <c r="CY39" s="17"/>
      <c r="CZ39" s="17">
        <v>5</v>
      </c>
      <c r="DA39" s="17"/>
      <c r="DB39" s="30" t="s">
        <v>20</v>
      </c>
      <c r="DC39" s="31" t="s">
        <v>1685</v>
      </c>
      <c r="DD39" t="s">
        <v>10</v>
      </c>
      <c r="DE39">
        <f t="shared" si="0"/>
        <v>28</v>
      </c>
    </row>
    <row r="40" spans="1:109" ht="19.149999999999999" customHeight="1" x14ac:dyDescent="0.3">
      <c r="A40" s="331">
        <v>163</v>
      </c>
      <c r="B40" s="328">
        <v>517110</v>
      </c>
      <c r="C40" s="330">
        <v>133</v>
      </c>
      <c r="D40" s="329" t="s">
        <v>279</v>
      </c>
      <c r="E40" s="329"/>
      <c r="F40" s="336" t="s">
        <v>20</v>
      </c>
      <c r="G40" s="338"/>
      <c r="H40" s="340"/>
      <c r="I40" s="340"/>
      <c r="J40" s="342">
        <v>6.5</v>
      </c>
      <c r="K40" s="347"/>
      <c r="L40" s="351" t="s">
        <v>20</v>
      </c>
      <c r="M40" s="352" t="s">
        <v>1686</v>
      </c>
      <c r="N40" s="345" t="s">
        <v>20</v>
      </c>
      <c r="O40" s="347"/>
      <c r="P40" s="340" t="s">
        <v>20</v>
      </c>
      <c r="Q40" s="341"/>
      <c r="R40" s="358">
        <v>6.35</v>
      </c>
      <c r="S40" s="347" t="s">
        <v>280</v>
      </c>
      <c r="T40" s="403">
        <v>2.125</v>
      </c>
      <c r="U40" s="348"/>
      <c r="V40" s="404">
        <v>10</v>
      </c>
      <c r="W40" s="368" t="s">
        <v>1687</v>
      </c>
      <c r="X40" s="370">
        <v>7.44</v>
      </c>
      <c r="Y40" s="373" t="s">
        <v>823</v>
      </c>
      <c r="Z40" s="362" t="s">
        <v>20</v>
      </c>
      <c r="AA40" s="348" t="s">
        <v>602</v>
      </c>
      <c r="AB40" s="362">
        <v>4</v>
      </c>
      <c r="AC40" s="348"/>
      <c r="AD40" s="362" t="s">
        <v>20</v>
      </c>
      <c r="AE40" s="348" t="s">
        <v>1688</v>
      </c>
      <c r="AF40" s="112" t="s">
        <v>271</v>
      </c>
      <c r="AG40" s="348" t="s">
        <v>1216</v>
      </c>
      <c r="AH40" s="340">
        <v>7</v>
      </c>
      <c r="AI40" s="341"/>
      <c r="AJ40" s="362">
        <v>6</v>
      </c>
      <c r="AK40" s="348"/>
      <c r="AL40" s="342">
        <v>6.5</v>
      </c>
      <c r="AM40" s="353" t="s">
        <v>608</v>
      </c>
      <c r="AN40" s="362" t="s">
        <v>271</v>
      </c>
      <c r="AO40" s="348" t="s">
        <v>1689</v>
      </c>
      <c r="AP40" s="351" t="s">
        <v>20</v>
      </c>
      <c r="AQ40" s="379"/>
      <c r="AR40" s="370">
        <v>6</v>
      </c>
      <c r="AS40" s="409" t="s">
        <v>89</v>
      </c>
      <c r="AT40" s="351">
        <v>6</v>
      </c>
      <c r="AU40" s="379" t="s">
        <v>1690</v>
      </c>
      <c r="AV40" s="351" t="s">
        <v>20</v>
      </c>
      <c r="AW40" s="379"/>
      <c r="AX40" s="380" t="s">
        <v>20</v>
      </c>
      <c r="AY40" s="362"/>
      <c r="AZ40" s="382">
        <v>6.875</v>
      </c>
      <c r="BA40" s="347"/>
      <c r="BB40" s="362">
        <v>7</v>
      </c>
      <c r="BC40" s="347"/>
      <c r="BD40" s="386" t="s">
        <v>20</v>
      </c>
      <c r="BE40" s="362"/>
      <c r="BF40" s="141"/>
      <c r="BG40" s="347"/>
      <c r="BH40" s="382">
        <v>5.5</v>
      </c>
      <c r="BI40" s="348"/>
      <c r="BJ40" s="362" t="s">
        <v>20</v>
      </c>
      <c r="BK40" s="362"/>
      <c r="BL40" s="362"/>
      <c r="BM40" s="348"/>
      <c r="BN40" s="362" t="s">
        <v>20</v>
      </c>
      <c r="BO40" s="362"/>
      <c r="BP40" s="351">
        <v>5.125</v>
      </c>
      <c r="BQ40" s="379"/>
      <c r="BR40" s="357" t="s">
        <v>20</v>
      </c>
      <c r="BS40" s="394"/>
      <c r="BT40" s="342">
        <v>7</v>
      </c>
      <c r="BU40" s="348" t="s">
        <v>1691</v>
      </c>
      <c r="BV40" s="362" t="s">
        <v>20</v>
      </c>
      <c r="BW40" s="348"/>
      <c r="BX40" s="342" t="s">
        <v>271</v>
      </c>
      <c r="BY40" s="348" t="s">
        <v>1692</v>
      </c>
      <c r="BZ40" s="396" t="s">
        <v>20</v>
      </c>
      <c r="CA40" s="379"/>
      <c r="CB40" s="342"/>
      <c r="CC40" s="348" t="s">
        <v>1693</v>
      </c>
      <c r="CD40" s="362" t="s">
        <v>20</v>
      </c>
      <c r="CE40" s="348" t="s">
        <v>1694</v>
      </c>
      <c r="CF40" s="340">
        <v>7</v>
      </c>
      <c r="CG40" s="341" t="s">
        <v>281</v>
      </c>
      <c r="CH40" s="342">
        <v>6</v>
      </c>
      <c r="CI40" s="354" t="s">
        <v>1695</v>
      </c>
      <c r="CJ40" s="362">
        <v>4.5</v>
      </c>
      <c r="CK40" s="348"/>
      <c r="CL40" s="342">
        <v>7</v>
      </c>
      <c r="CM40" s="349" t="s">
        <v>1696</v>
      </c>
      <c r="CN40" s="355">
        <v>6.25</v>
      </c>
      <c r="CO40" s="348"/>
      <c r="CP40" s="355">
        <v>6.25</v>
      </c>
      <c r="CQ40" s="348" t="s">
        <v>1697</v>
      </c>
      <c r="CR40" s="362">
        <v>6</v>
      </c>
      <c r="CS40" s="29"/>
      <c r="CT40" s="53" t="s">
        <v>20</v>
      </c>
      <c r="CU40" s="132" t="s">
        <v>1698</v>
      </c>
      <c r="CV40" s="29">
        <v>1.5</v>
      </c>
      <c r="CW40" s="17" t="s">
        <v>590</v>
      </c>
      <c r="CX40" s="29">
        <v>6</v>
      </c>
      <c r="CY40" s="17"/>
      <c r="CZ40" s="17">
        <v>5</v>
      </c>
      <c r="DA40" s="17"/>
      <c r="DB40" s="30" t="s">
        <v>20</v>
      </c>
      <c r="DC40" s="31"/>
      <c r="DE40">
        <f t="shared" si="0"/>
        <v>26</v>
      </c>
    </row>
    <row r="41" spans="1:109" ht="19.149999999999999" customHeight="1" x14ac:dyDescent="0.3">
      <c r="A41" s="105">
        <v>164</v>
      </c>
      <c r="B41" s="123">
        <v>517110</v>
      </c>
      <c r="C41" s="6">
        <v>134</v>
      </c>
      <c r="D41" s="8" t="s">
        <v>282</v>
      </c>
      <c r="E41" s="8"/>
      <c r="F41" s="32" t="s">
        <v>20</v>
      </c>
      <c r="G41" s="14"/>
      <c r="H41" s="30"/>
      <c r="I41" s="30"/>
      <c r="J41" s="53">
        <v>6.5</v>
      </c>
      <c r="K41" s="109"/>
      <c r="L41" s="52" t="s">
        <v>20</v>
      </c>
      <c r="M41" s="19" t="s">
        <v>1699</v>
      </c>
      <c r="N41" s="108" t="s">
        <v>20</v>
      </c>
      <c r="O41" s="109"/>
      <c r="P41" s="30" t="s">
        <v>20</v>
      </c>
      <c r="Q41" s="31"/>
      <c r="R41" s="127">
        <v>6.35</v>
      </c>
      <c r="S41" s="109"/>
      <c r="T41" s="135" t="s">
        <v>20</v>
      </c>
      <c r="U41" s="17"/>
      <c r="V41" s="145">
        <v>10</v>
      </c>
      <c r="W41" s="54" t="s">
        <v>1700</v>
      </c>
      <c r="X41" s="248">
        <v>7.44</v>
      </c>
      <c r="Y41" s="25" t="s">
        <v>823</v>
      </c>
      <c r="Z41" s="29" t="s">
        <v>20</v>
      </c>
      <c r="AA41" s="17" t="s">
        <v>602</v>
      </c>
      <c r="AB41" s="29">
        <v>4</v>
      </c>
      <c r="AC41" s="17" t="s">
        <v>10</v>
      </c>
      <c r="AD41" s="29" t="s">
        <v>20</v>
      </c>
      <c r="AE41" s="17"/>
      <c r="AF41" s="112" t="s">
        <v>20</v>
      </c>
      <c r="AG41" s="17"/>
      <c r="AH41" s="30">
        <v>7</v>
      </c>
      <c r="AJ41" s="29">
        <v>6</v>
      </c>
      <c r="AK41" s="17"/>
      <c r="AL41" s="53">
        <v>6.5</v>
      </c>
      <c r="AM41" s="113" t="s">
        <v>1701</v>
      </c>
      <c r="AN41" s="29" t="s">
        <v>271</v>
      </c>
      <c r="AO41" s="17" t="s">
        <v>1702</v>
      </c>
      <c r="AP41" s="52" t="s">
        <v>20</v>
      </c>
      <c r="AQ41" s="114"/>
      <c r="AR41" s="29">
        <v>6</v>
      </c>
      <c r="AS41" s="130" t="s">
        <v>89</v>
      </c>
      <c r="AT41" s="52" t="s">
        <v>20</v>
      </c>
      <c r="AU41" s="114" t="s">
        <v>1703</v>
      </c>
      <c r="AV41" s="52" t="s">
        <v>20</v>
      </c>
      <c r="AW41" s="114"/>
      <c r="AX41" s="59" t="s">
        <v>20</v>
      </c>
      <c r="AY41" s="29"/>
      <c r="AZ41" s="63">
        <v>6.875</v>
      </c>
      <c r="BA41" s="148" t="s">
        <v>1704</v>
      </c>
      <c r="BB41" s="111">
        <v>7</v>
      </c>
      <c r="BC41" s="109"/>
      <c r="BD41" s="115" t="s">
        <v>20</v>
      </c>
      <c r="BE41" s="29"/>
      <c r="BF41" s="141"/>
      <c r="BG41" s="109"/>
      <c r="BH41" s="63">
        <v>5.5</v>
      </c>
      <c r="BI41" s="17"/>
      <c r="BJ41" s="29" t="s">
        <v>20</v>
      </c>
      <c r="BK41" s="29"/>
      <c r="BL41" s="29"/>
      <c r="BM41" s="17"/>
      <c r="BN41" s="29" t="s">
        <v>20</v>
      </c>
      <c r="BO41" s="17" t="s">
        <v>1705</v>
      </c>
      <c r="BP41" s="52">
        <v>5.125</v>
      </c>
      <c r="BQ41" s="114" t="s">
        <v>1706</v>
      </c>
      <c r="BR41" s="117" t="s">
        <v>20</v>
      </c>
      <c r="BS41" s="118"/>
      <c r="BT41" s="53">
        <v>7</v>
      </c>
      <c r="BU41" s="17"/>
      <c r="BV41" s="29" t="s">
        <v>20</v>
      </c>
      <c r="BW41" s="17"/>
      <c r="BX41" s="125">
        <v>5.75</v>
      </c>
      <c r="BY41" s="17" t="s">
        <v>1707</v>
      </c>
      <c r="BZ41" s="119" t="s">
        <v>20</v>
      </c>
      <c r="CA41" s="114"/>
      <c r="CB41" s="53"/>
      <c r="CC41" s="17"/>
      <c r="CD41" s="29">
        <v>6</v>
      </c>
      <c r="CE41" s="17" t="s">
        <v>1694</v>
      </c>
      <c r="CF41" s="30">
        <v>7</v>
      </c>
      <c r="CG41" s="31"/>
      <c r="CH41" s="53">
        <v>6</v>
      </c>
      <c r="CI41" s="57" t="s">
        <v>1708</v>
      </c>
      <c r="CJ41" s="29">
        <v>4.5</v>
      </c>
      <c r="CK41" s="17"/>
      <c r="CL41" s="29">
        <v>8.25</v>
      </c>
      <c r="CM41" s="126" t="s">
        <v>1709</v>
      </c>
      <c r="CN41" s="64">
        <v>6.25</v>
      </c>
      <c r="CO41" s="17"/>
      <c r="CP41" s="64">
        <v>6.25</v>
      </c>
      <c r="CQ41" s="17" t="s">
        <v>1697</v>
      </c>
      <c r="CR41" s="29">
        <v>6</v>
      </c>
      <c r="CS41" s="29"/>
      <c r="CT41" s="53" t="s">
        <v>20</v>
      </c>
      <c r="CU41" s="132" t="s">
        <v>1710</v>
      </c>
      <c r="CV41" s="29">
        <v>1.5</v>
      </c>
      <c r="CW41" s="17" t="s">
        <v>590</v>
      </c>
      <c r="CX41" s="29" t="s">
        <v>1512</v>
      </c>
      <c r="CY41" s="17"/>
      <c r="CZ41" s="17">
        <v>5</v>
      </c>
      <c r="DA41" s="17" t="s">
        <v>1711</v>
      </c>
      <c r="DB41" s="30" t="s">
        <v>20</v>
      </c>
      <c r="DC41" s="31"/>
      <c r="DE41">
        <f t="shared" si="0"/>
        <v>25</v>
      </c>
    </row>
    <row r="42" spans="1:109" ht="19.149999999999999" customHeight="1" x14ac:dyDescent="0.3">
      <c r="A42" s="331">
        <v>165</v>
      </c>
      <c r="B42" s="123" t="s">
        <v>283</v>
      </c>
      <c r="C42" s="6">
        <v>135</v>
      </c>
      <c r="D42" s="8" t="s">
        <v>284</v>
      </c>
      <c r="E42" s="8"/>
      <c r="F42" s="32">
        <v>4</v>
      </c>
      <c r="G42" s="14"/>
      <c r="H42" s="30" t="s">
        <v>10</v>
      </c>
      <c r="I42" s="30"/>
      <c r="J42" s="53">
        <v>6.5</v>
      </c>
      <c r="K42" s="109" t="s">
        <v>1712</v>
      </c>
      <c r="L42" s="52">
        <v>5.6</v>
      </c>
      <c r="M42" s="19" t="s">
        <v>1668</v>
      </c>
      <c r="N42" s="108" t="s">
        <v>20</v>
      </c>
      <c r="O42" s="109"/>
      <c r="P42" s="30" t="s">
        <v>20</v>
      </c>
      <c r="Q42" s="31"/>
      <c r="R42" s="240">
        <v>10</v>
      </c>
      <c r="S42" s="109" t="s">
        <v>274</v>
      </c>
      <c r="T42" s="135" t="s">
        <v>20</v>
      </c>
      <c r="U42" s="17" t="s">
        <v>1713</v>
      </c>
      <c r="V42" s="110">
        <v>5.75</v>
      </c>
      <c r="W42" s="54"/>
      <c r="X42" s="111">
        <v>6</v>
      </c>
      <c r="Y42" s="25" t="s">
        <v>1714</v>
      </c>
      <c r="Z42" s="29">
        <v>4</v>
      </c>
      <c r="AA42" s="17"/>
      <c r="AB42" s="29">
        <v>4</v>
      </c>
      <c r="AC42" s="17"/>
      <c r="AD42" s="29">
        <v>6</v>
      </c>
      <c r="AE42" s="17"/>
      <c r="AF42" s="112" t="s">
        <v>271</v>
      </c>
      <c r="AG42" s="17" t="s">
        <v>1635</v>
      </c>
      <c r="AH42" s="30" t="s">
        <v>20</v>
      </c>
      <c r="AI42" s="31" t="s">
        <v>10</v>
      </c>
      <c r="AJ42" s="162">
        <v>6</v>
      </c>
      <c r="AK42" s="130" t="s">
        <v>1715</v>
      </c>
      <c r="AL42" s="53">
        <v>6.5</v>
      </c>
      <c r="AM42" s="113" t="s">
        <v>608</v>
      </c>
      <c r="AN42" s="29">
        <v>6</v>
      </c>
      <c r="AO42" s="17" t="s">
        <v>1716</v>
      </c>
      <c r="AP42" s="52">
        <v>5</v>
      </c>
      <c r="AQ42" s="114"/>
      <c r="AR42" s="29" t="s">
        <v>20</v>
      </c>
      <c r="AS42" s="17"/>
      <c r="AT42" s="52">
        <v>10</v>
      </c>
      <c r="AU42" s="114" t="s">
        <v>1717</v>
      </c>
      <c r="AV42" s="52" t="s">
        <v>20</v>
      </c>
      <c r="AW42" s="114"/>
      <c r="AX42" s="59" t="s">
        <v>20</v>
      </c>
      <c r="AY42" s="17"/>
      <c r="AZ42" s="63">
        <v>6.875</v>
      </c>
      <c r="BA42" s="109"/>
      <c r="BB42" s="29">
        <v>7</v>
      </c>
      <c r="BC42" s="109" t="s">
        <v>1718</v>
      </c>
      <c r="BD42" s="115">
        <v>4.2249999999999996</v>
      </c>
      <c r="BE42" s="17"/>
      <c r="BF42" s="141" t="s">
        <v>10</v>
      </c>
      <c r="BG42" s="109"/>
      <c r="BH42" s="63">
        <v>5.5</v>
      </c>
      <c r="BI42" s="17" t="s">
        <v>1719</v>
      </c>
      <c r="BJ42" s="53">
        <v>9</v>
      </c>
      <c r="BK42" s="17" t="s">
        <v>1658</v>
      </c>
      <c r="BL42" s="29" t="s">
        <v>10</v>
      </c>
      <c r="BM42" s="29"/>
      <c r="BN42" s="29">
        <v>6.875</v>
      </c>
      <c r="BO42" s="17" t="s">
        <v>1720</v>
      </c>
      <c r="BP42" s="52">
        <v>5.125</v>
      </c>
      <c r="BQ42" s="114" t="s">
        <v>10</v>
      </c>
      <c r="BR42" s="117" t="s">
        <v>20</v>
      </c>
      <c r="BS42" s="118" t="s">
        <v>10</v>
      </c>
      <c r="BT42" s="127">
        <v>4.75</v>
      </c>
      <c r="BU42" s="17" t="s">
        <v>1721</v>
      </c>
      <c r="BV42" s="29">
        <v>5</v>
      </c>
      <c r="BW42" s="17"/>
      <c r="BX42" s="53" t="s">
        <v>271</v>
      </c>
      <c r="BY42" s="17" t="s">
        <v>1660</v>
      </c>
      <c r="BZ42" s="119">
        <v>4.5</v>
      </c>
      <c r="CA42" s="114"/>
      <c r="CB42" s="53"/>
      <c r="CC42" s="17"/>
      <c r="CD42" s="29" t="s">
        <v>20</v>
      </c>
      <c r="CE42" s="17" t="s">
        <v>1674</v>
      </c>
      <c r="CF42" s="30" t="s">
        <v>20</v>
      </c>
      <c r="CG42" s="31"/>
      <c r="CH42" s="53">
        <v>5</v>
      </c>
      <c r="CI42" s="57" t="s">
        <v>1722</v>
      </c>
      <c r="CJ42" s="29">
        <v>4.5</v>
      </c>
      <c r="CK42" s="17" t="s">
        <v>1723</v>
      </c>
      <c r="CL42" s="29">
        <v>7</v>
      </c>
      <c r="CM42" s="17" t="s">
        <v>1724</v>
      </c>
      <c r="CN42" s="64">
        <v>6.25</v>
      </c>
      <c r="CO42" s="17"/>
      <c r="CP42" s="64">
        <v>4.7</v>
      </c>
      <c r="CQ42" s="17"/>
      <c r="CR42" s="29">
        <v>6</v>
      </c>
      <c r="CS42" s="17"/>
      <c r="CT42" s="53" t="s">
        <v>20</v>
      </c>
      <c r="CU42" s="109"/>
      <c r="CV42" s="29">
        <v>1.5</v>
      </c>
      <c r="CW42" s="17" t="s">
        <v>590</v>
      </c>
      <c r="CX42" s="29">
        <v>6</v>
      </c>
      <c r="CY42" s="17"/>
      <c r="CZ42" s="17">
        <v>5</v>
      </c>
      <c r="DA42" s="17" t="s">
        <v>1725</v>
      </c>
      <c r="DB42" s="30">
        <v>4</v>
      </c>
      <c r="DC42" s="31" t="s">
        <v>1666</v>
      </c>
      <c r="DD42" t="s">
        <v>10</v>
      </c>
      <c r="DE42">
        <f t="shared" si="0"/>
        <v>34</v>
      </c>
    </row>
    <row r="43" spans="1:109" ht="19.149999999999999" customHeight="1" x14ac:dyDescent="0.3">
      <c r="A43" s="105">
        <v>168</v>
      </c>
      <c r="B43" s="123" t="s">
        <v>289</v>
      </c>
      <c r="C43" s="6">
        <v>138</v>
      </c>
      <c r="D43" s="8" t="s">
        <v>290</v>
      </c>
      <c r="E43" s="8"/>
      <c r="F43" s="32" t="s">
        <v>20</v>
      </c>
      <c r="G43" s="14"/>
      <c r="H43" s="30"/>
      <c r="I43" s="30"/>
      <c r="J43" s="53" t="s">
        <v>20</v>
      </c>
      <c r="K43" s="109" t="s">
        <v>1754</v>
      </c>
      <c r="L43" s="52">
        <v>5.6</v>
      </c>
      <c r="M43" s="19" t="s">
        <v>1151</v>
      </c>
      <c r="N43" s="108" t="s">
        <v>20</v>
      </c>
      <c r="O43" s="109"/>
      <c r="P43" s="30" t="s">
        <v>20</v>
      </c>
      <c r="Q43" s="31"/>
      <c r="R43" s="240">
        <v>10</v>
      </c>
      <c r="S43" s="109" t="s">
        <v>291</v>
      </c>
      <c r="T43" s="135" t="s">
        <v>20</v>
      </c>
      <c r="U43" s="17" t="s">
        <v>1755</v>
      </c>
      <c r="V43" s="110" t="s">
        <v>20</v>
      </c>
      <c r="W43" s="54"/>
      <c r="X43" s="111">
        <v>6</v>
      </c>
      <c r="Y43" s="25" t="s">
        <v>1756</v>
      </c>
      <c r="Z43" s="29" t="s">
        <v>20</v>
      </c>
      <c r="AA43" s="17"/>
      <c r="AB43" s="29">
        <v>4</v>
      </c>
      <c r="AC43" s="17"/>
      <c r="AD43" s="29" t="s">
        <v>20</v>
      </c>
      <c r="AE43" s="17" t="s">
        <v>1757</v>
      </c>
      <c r="AF43" s="112" t="s">
        <v>20</v>
      </c>
      <c r="AG43" s="17"/>
      <c r="AH43" s="30" t="s">
        <v>20</v>
      </c>
      <c r="AJ43" s="29">
        <v>6</v>
      </c>
      <c r="AK43" s="130" t="s">
        <v>1758</v>
      </c>
      <c r="AL43" s="53">
        <v>6.5</v>
      </c>
      <c r="AM43" s="113" t="s">
        <v>608</v>
      </c>
      <c r="AN43" s="29" t="s">
        <v>20</v>
      </c>
      <c r="AO43" s="17"/>
      <c r="AP43" s="52">
        <v>5</v>
      </c>
      <c r="AQ43" s="114" t="s">
        <v>1759</v>
      </c>
      <c r="AR43" s="29" t="s">
        <v>20</v>
      </c>
      <c r="AS43" s="17"/>
      <c r="AT43" s="52" t="s">
        <v>20</v>
      </c>
      <c r="AU43" s="114" t="s">
        <v>10</v>
      </c>
      <c r="AV43" s="52" t="s">
        <v>20</v>
      </c>
      <c r="AW43" s="114"/>
      <c r="AX43" s="59" t="s">
        <v>20</v>
      </c>
      <c r="AY43" s="17"/>
      <c r="AZ43" s="60" t="s">
        <v>20</v>
      </c>
      <c r="BA43" s="109" t="s">
        <v>1760</v>
      </c>
      <c r="BB43" s="29" t="s">
        <v>20</v>
      </c>
      <c r="BC43" s="109"/>
      <c r="BD43" s="158">
        <v>4.2249999999999996</v>
      </c>
      <c r="BE43" s="218" t="s">
        <v>1761</v>
      </c>
      <c r="BF43" s="235" t="s">
        <v>10</v>
      </c>
      <c r="BG43" s="109"/>
      <c r="BH43" s="63">
        <v>5.5</v>
      </c>
      <c r="BI43" s="17" t="s">
        <v>1744</v>
      </c>
      <c r="BJ43" s="53" t="s">
        <v>20</v>
      </c>
      <c r="BK43" s="17" t="s">
        <v>1672</v>
      </c>
      <c r="BL43" s="29" t="s">
        <v>10</v>
      </c>
      <c r="BM43" s="29"/>
      <c r="BN43" s="53">
        <v>6.875</v>
      </c>
      <c r="BO43" s="17" t="s">
        <v>1762</v>
      </c>
      <c r="BP43" s="52">
        <v>5.125</v>
      </c>
      <c r="BQ43" s="114"/>
      <c r="BR43" s="117">
        <v>4</v>
      </c>
      <c r="BS43" s="118" t="s">
        <v>10</v>
      </c>
      <c r="BT43" s="29" t="s">
        <v>20</v>
      </c>
      <c r="BU43" s="17" t="s">
        <v>1763</v>
      </c>
      <c r="BV43" s="29" t="s">
        <v>20</v>
      </c>
      <c r="BW43" s="17" t="s">
        <v>1764</v>
      </c>
      <c r="BX43" s="125">
        <v>5.75</v>
      </c>
      <c r="BY43" s="17" t="s">
        <v>1765</v>
      </c>
      <c r="BZ43" s="119">
        <v>4.5</v>
      </c>
      <c r="CA43" s="114"/>
      <c r="CB43" s="29"/>
      <c r="CC43" s="17"/>
      <c r="CD43" s="29" t="s">
        <v>20</v>
      </c>
      <c r="CE43" s="17" t="s">
        <v>1674</v>
      </c>
      <c r="CF43" s="30" t="s">
        <v>20</v>
      </c>
      <c r="CG43" s="31"/>
      <c r="CH43" s="29">
        <v>5</v>
      </c>
      <c r="CI43" s="57" t="s">
        <v>1766</v>
      </c>
      <c r="CJ43" s="29">
        <v>4.5</v>
      </c>
      <c r="CK43" s="17"/>
      <c r="CL43" s="29">
        <v>7</v>
      </c>
      <c r="CM43" s="17"/>
      <c r="CN43" s="64">
        <v>6.25</v>
      </c>
      <c r="CO43" s="17" t="s">
        <v>1767</v>
      </c>
      <c r="CP43" s="64">
        <v>4.7</v>
      </c>
      <c r="CQ43" s="17"/>
      <c r="CR43" s="29">
        <v>6</v>
      </c>
      <c r="CS43" s="17" t="s">
        <v>292</v>
      </c>
      <c r="CT43" s="53" t="s">
        <v>20</v>
      </c>
      <c r="CU43" s="109"/>
      <c r="CV43" s="29" t="s">
        <v>20</v>
      </c>
      <c r="CW43" s="17" t="s">
        <v>1768</v>
      </c>
      <c r="CX43" s="53">
        <v>6</v>
      </c>
      <c r="CY43" s="17" t="s">
        <v>1769</v>
      </c>
      <c r="CZ43" s="17">
        <v>5</v>
      </c>
      <c r="DA43" s="17" t="s">
        <v>1770</v>
      </c>
      <c r="DB43" s="30" t="s">
        <v>20</v>
      </c>
      <c r="DC43" s="31"/>
      <c r="DE43">
        <f t="shared" si="0"/>
        <v>22</v>
      </c>
    </row>
    <row r="44" spans="1:109" ht="19.149999999999999" customHeight="1" x14ac:dyDescent="0.3">
      <c r="A44" s="331">
        <v>169</v>
      </c>
      <c r="B44" s="123">
        <v>7111</v>
      </c>
      <c r="C44" s="6">
        <v>139</v>
      </c>
      <c r="D44" s="8" t="s">
        <v>293</v>
      </c>
      <c r="E44" s="8"/>
      <c r="F44" s="32">
        <v>4</v>
      </c>
      <c r="G44" s="14"/>
      <c r="H44" s="30"/>
      <c r="I44" s="30"/>
      <c r="J44" s="53">
        <v>6.5</v>
      </c>
      <c r="K44" s="109"/>
      <c r="L44" s="52" t="s">
        <v>20</v>
      </c>
      <c r="M44" s="19" t="s">
        <v>1771</v>
      </c>
      <c r="N44" s="108" t="s">
        <v>20</v>
      </c>
      <c r="O44" s="109"/>
      <c r="P44" s="30" t="s">
        <v>20</v>
      </c>
      <c r="Q44" s="31"/>
      <c r="R44" s="240">
        <v>10</v>
      </c>
      <c r="S44" s="109" t="s">
        <v>294</v>
      </c>
      <c r="T44" s="135">
        <v>0.39800000000000002</v>
      </c>
      <c r="U44" s="17" t="s">
        <v>587</v>
      </c>
      <c r="V44" s="110" t="s">
        <v>20</v>
      </c>
      <c r="W44" s="54" t="s">
        <v>1772</v>
      </c>
      <c r="X44" s="111">
        <v>6</v>
      </c>
      <c r="Y44" s="25"/>
      <c r="Z44" s="29">
        <v>4</v>
      </c>
      <c r="AA44" s="17"/>
      <c r="AB44" s="29">
        <v>4</v>
      </c>
      <c r="AC44" s="17"/>
      <c r="AD44" s="29">
        <v>6</v>
      </c>
      <c r="AE44" s="17"/>
      <c r="AF44" s="112" t="s">
        <v>20</v>
      </c>
      <c r="AG44" s="17"/>
      <c r="AH44" s="30" t="s">
        <v>20</v>
      </c>
      <c r="AJ44" s="29">
        <v>6</v>
      </c>
      <c r="AK44" s="17"/>
      <c r="AL44" s="53">
        <v>6.5</v>
      </c>
      <c r="AM44" s="113" t="s">
        <v>608</v>
      </c>
      <c r="AN44" s="29">
        <v>6</v>
      </c>
      <c r="AO44" s="17"/>
      <c r="AP44" s="52">
        <v>5</v>
      </c>
      <c r="AQ44" s="114" t="s">
        <v>1773</v>
      </c>
      <c r="AR44" s="29" t="s">
        <v>20</v>
      </c>
      <c r="AS44" s="17"/>
      <c r="AT44" s="52">
        <v>10</v>
      </c>
      <c r="AU44" s="114" t="s">
        <v>1774</v>
      </c>
      <c r="AV44" s="52" t="s">
        <v>20</v>
      </c>
      <c r="AW44" s="114"/>
      <c r="AX44" s="59" t="s">
        <v>20</v>
      </c>
      <c r="AY44" s="17"/>
      <c r="AZ44" s="60" t="s">
        <v>20</v>
      </c>
      <c r="BA44" s="109" t="s">
        <v>1775</v>
      </c>
      <c r="BB44" s="53" t="s">
        <v>20</v>
      </c>
      <c r="BC44" s="109" t="s">
        <v>1776</v>
      </c>
      <c r="BD44" s="115">
        <v>4.2249999999999996</v>
      </c>
      <c r="BE44" s="17"/>
      <c r="BF44" s="141"/>
      <c r="BG44" s="109"/>
      <c r="BH44" s="63">
        <v>5.5</v>
      </c>
      <c r="BI44" s="17"/>
      <c r="BJ44" s="53">
        <v>9</v>
      </c>
      <c r="BK44" s="17" t="s">
        <v>1777</v>
      </c>
      <c r="BL44" s="29" t="s">
        <v>10</v>
      </c>
      <c r="BM44" s="29"/>
      <c r="BN44" s="53">
        <v>6.875</v>
      </c>
      <c r="BO44" s="17"/>
      <c r="BP44" s="52">
        <v>5.125</v>
      </c>
      <c r="BQ44" s="114" t="s">
        <v>1778</v>
      </c>
      <c r="BR44" s="117" t="s">
        <v>20</v>
      </c>
      <c r="BS44" s="118" t="s">
        <v>10</v>
      </c>
      <c r="BT44" s="64">
        <v>4.75</v>
      </c>
      <c r="BU44" s="17" t="s">
        <v>10</v>
      </c>
      <c r="BV44" s="29">
        <v>5</v>
      </c>
      <c r="BW44" s="17"/>
      <c r="BX44" s="53" t="s">
        <v>271</v>
      </c>
      <c r="BY44" s="17" t="s">
        <v>1660</v>
      </c>
      <c r="BZ44" s="119">
        <v>4.5</v>
      </c>
      <c r="CA44" s="114"/>
      <c r="CB44" s="29"/>
      <c r="CC44" s="17"/>
      <c r="CD44" s="29" t="s">
        <v>20</v>
      </c>
      <c r="CE44" s="17" t="s">
        <v>1674</v>
      </c>
      <c r="CF44" s="30" t="s">
        <v>20</v>
      </c>
      <c r="CG44" s="31"/>
      <c r="CH44" s="29">
        <v>5</v>
      </c>
      <c r="CI44" s="57" t="s">
        <v>1675</v>
      </c>
      <c r="CJ44" s="29">
        <v>4.5</v>
      </c>
      <c r="CK44" s="17"/>
      <c r="CL44" s="29">
        <v>7</v>
      </c>
      <c r="CM44" s="17"/>
      <c r="CN44" s="64">
        <v>6.25</v>
      </c>
      <c r="CO44" s="17" t="s">
        <v>1779</v>
      </c>
      <c r="CP44" s="64">
        <v>4.7</v>
      </c>
      <c r="CQ44" s="17"/>
      <c r="CR44" s="29">
        <v>6</v>
      </c>
      <c r="CS44" s="17"/>
      <c r="CT44" s="53" t="s">
        <v>20</v>
      </c>
      <c r="CU44" s="109"/>
      <c r="CV44" s="29">
        <v>1.5</v>
      </c>
      <c r="CW44" s="17" t="s">
        <v>1780</v>
      </c>
      <c r="CX44" s="29">
        <v>6</v>
      </c>
      <c r="CY44" s="17"/>
      <c r="CZ44" s="17">
        <v>5</v>
      </c>
      <c r="DA44" s="17"/>
      <c r="DB44" s="30">
        <v>4</v>
      </c>
      <c r="DC44" s="31" t="s">
        <v>1677</v>
      </c>
      <c r="DD44" t="s">
        <v>10</v>
      </c>
      <c r="DE44">
        <f t="shared" si="0"/>
        <v>31</v>
      </c>
    </row>
    <row r="45" spans="1:109" ht="19.149999999999999" customHeight="1" x14ac:dyDescent="0.3">
      <c r="A45" s="105">
        <v>171</v>
      </c>
      <c r="B45" s="123">
        <v>711211</v>
      </c>
      <c r="C45" s="6">
        <v>141</v>
      </c>
      <c r="D45" s="8" t="s">
        <v>296</v>
      </c>
      <c r="E45" s="8"/>
      <c r="F45" s="32">
        <v>4</v>
      </c>
      <c r="G45" s="14"/>
      <c r="H45" s="30" t="s">
        <v>10</v>
      </c>
      <c r="I45" s="30"/>
      <c r="J45" s="53">
        <v>6.5</v>
      </c>
      <c r="K45" s="109"/>
      <c r="L45" s="52">
        <v>5.6</v>
      </c>
      <c r="M45" s="19" t="s">
        <v>1791</v>
      </c>
      <c r="N45" s="108" t="s">
        <v>20</v>
      </c>
      <c r="O45" s="109"/>
      <c r="P45" s="30" t="s">
        <v>20</v>
      </c>
      <c r="Q45" s="31"/>
      <c r="R45" s="240">
        <v>10</v>
      </c>
      <c r="S45" s="109" t="s">
        <v>297</v>
      </c>
      <c r="T45" s="135">
        <v>0.39800000000000002</v>
      </c>
      <c r="U45" s="17" t="s">
        <v>587</v>
      </c>
      <c r="V45" s="236">
        <v>5.75</v>
      </c>
      <c r="W45" s="54" t="s">
        <v>1669</v>
      </c>
      <c r="X45" s="111">
        <v>6</v>
      </c>
      <c r="Y45" s="25" t="s">
        <v>1792</v>
      </c>
      <c r="Z45" s="29">
        <v>4</v>
      </c>
      <c r="AA45" s="17"/>
      <c r="AB45" s="29">
        <v>4</v>
      </c>
      <c r="AC45" s="17"/>
      <c r="AD45" s="29">
        <v>6</v>
      </c>
      <c r="AE45" s="17"/>
      <c r="AF45" s="112" t="s">
        <v>271</v>
      </c>
      <c r="AG45" s="17" t="s">
        <v>1793</v>
      </c>
      <c r="AH45" s="30" t="s">
        <v>20</v>
      </c>
      <c r="AI45" s="31" t="s">
        <v>1794</v>
      </c>
      <c r="AJ45" s="29">
        <v>6</v>
      </c>
      <c r="AK45" s="17"/>
      <c r="AL45" s="53">
        <v>6.5</v>
      </c>
      <c r="AM45" s="113" t="s">
        <v>608</v>
      </c>
      <c r="AN45" s="29">
        <v>6</v>
      </c>
      <c r="AO45" s="17"/>
      <c r="AP45" s="52">
        <v>5</v>
      </c>
      <c r="AQ45" s="114" t="s">
        <v>1795</v>
      </c>
      <c r="AR45" s="29" t="s">
        <v>20</v>
      </c>
      <c r="AS45" s="17"/>
      <c r="AT45" s="52">
        <v>10</v>
      </c>
      <c r="AU45" s="114" t="s">
        <v>10</v>
      </c>
      <c r="AV45" s="52" t="s">
        <v>20</v>
      </c>
      <c r="AW45" s="114"/>
      <c r="AX45" s="59" t="s">
        <v>20</v>
      </c>
      <c r="AY45" s="17"/>
      <c r="AZ45" s="60">
        <v>6.875</v>
      </c>
      <c r="BA45" s="148" t="s">
        <v>1796</v>
      </c>
      <c r="BB45" s="53">
        <v>7</v>
      </c>
      <c r="BC45" s="109" t="s">
        <v>1797</v>
      </c>
      <c r="BD45" s="115">
        <v>4.2249999999999996</v>
      </c>
      <c r="BE45" s="17"/>
      <c r="BF45" s="249"/>
      <c r="BG45" s="109"/>
      <c r="BH45" s="63">
        <v>5.5</v>
      </c>
      <c r="BI45" s="17"/>
      <c r="BJ45" s="53">
        <v>9</v>
      </c>
      <c r="BK45" s="17" t="s">
        <v>1777</v>
      </c>
      <c r="BL45" s="29" t="s">
        <v>10</v>
      </c>
      <c r="BM45" s="29"/>
      <c r="BN45" s="53">
        <v>6.875</v>
      </c>
      <c r="BO45" s="17" t="s">
        <v>1798</v>
      </c>
      <c r="BP45" s="52">
        <v>5.125</v>
      </c>
      <c r="BQ45" s="114" t="s">
        <v>1799</v>
      </c>
      <c r="BR45" s="117">
        <v>4</v>
      </c>
      <c r="BS45" s="118"/>
      <c r="BT45" s="64">
        <v>4.75</v>
      </c>
      <c r="BU45" s="17" t="s">
        <v>10</v>
      </c>
      <c r="BV45" s="29">
        <v>5</v>
      </c>
      <c r="BW45" s="17"/>
      <c r="BX45" s="53" t="s">
        <v>271</v>
      </c>
      <c r="BY45" s="17" t="s">
        <v>1660</v>
      </c>
      <c r="BZ45" s="119">
        <v>4.5</v>
      </c>
      <c r="CA45" s="114" t="s">
        <v>1800</v>
      </c>
      <c r="CB45" s="29" t="s">
        <v>10</v>
      </c>
      <c r="CC45" s="17"/>
      <c r="CD45" s="29" t="s">
        <v>20</v>
      </c>
      <c r="CE45" s="17" t="s">
        <v>1674</v>
      </c>
      <c r="CF45" s="30" t="s">
        <v>271</v>
      </c>
      <c r="CG45" s="31" t="s">
        <v>298</v>
      </c>
      <c r="CH45" s="29">
        <v>5</v>
      </c>
      <c r="CI45" s="57" t="s">
        <v>1675</v>
      </c>
      <c r="CJ45" s="29">
        <v>4.5</v>
      </c>
      <c r="CK45" s="17" t="s">
        <v>1676</v>
      </c>
      <c r="CL45" s="29">
        <v>7</v>
      </c>
      <c r="CM45" s="17"/>
      <c r="CN45" s="64">
        <v>6.25</v>
      </c>
      <c r="CO45" s="17"/>
      <c r="CP45" s="64">
        <v>4.7</v>
      </c>
      <c r="CQ45" s="17"/>
      <c r="CR45" s="29">
        <v>6</v>
      </c>
      <c r="CS45" s="17"/>
      <c r="CT45" s="53" t="s">
        <v>20</v>
      </c>
      <c r="CU45" s="109"/>
      <c r="CV45" s="133">
        <v>1.5</v>
      </c>
      <c r="CW45" s="17" t="s">
        <v>1780</v>
      </c>
      <c r="CX45" s="29">
        <v>6</v>
      </c>
      <c r="CY45" s="17"/>
      <c r="CZ45" s="17">
        <v>5</v>
      </c>
      <c r="DA45" s="17"/>
      <c r="DB45" s="30">
        <v>4</v>
      </c>
      <c r="DC45" s="31" t="s">
        <v>1677</v>
      </c>
      <c r="DD45" t="s">
        <v>10</v>
      </c>
      <c r="DE45">
        <f t="shared" si="0"/>
        <v>36</v>
      </c>
    </row>
    <row r="46" spans="1:109" ht="19.149999999999999" customHeight="1" x14ac:dyDescent="0.3">
      <c r="A46" s="331">
        <v>173</v>
      </c>
      <c r="B46" s="123">
        <v>53223</v>
      </c>
      <c r="C46" s="6">
        <v>143</v>
      </c>
      <c r="D46" s="250" t="s">
        <v>300</v>
      </c>
      <c r="E46" s="250"/>
      <c r="F46" s="237">
        <v>4</v>
      </c>
      <c r="G46" s="242" t="s">
        <v>1814</v>
      </c>
      <c r="H46" s="30" t="s">
        <v>10</v>
      </c>
      <c r="I46" s="30"/>
      <c r="J46" s="53">
        <v>7.5</v>
      </c>
      <c r="K46" s="109" t="s">
        <v>1213</v>
      </c>
      <c r="L46" s="52">
        <v>5.6</v>
      </c>
      <c r="M46" s="19" t="s">
        <v>1091</v>
      </c>
      <c r="N46" s="108">
        <v>7.25</v>
      </c>
      <c r="O46" s="109" t="s">
        <v>1815</v>
      </c>
      <c r="P46" s="30">
        <v>2.9</v>
      </c>
      <c r="Q46" s="31"/>
      <c r="R46" s="127">
        <v>6.35</v>
      </c>
      <c r="S46" s="109"/>
      <c r="T46" s="135">
        <v>0.29870000000000002</v>
      </c>
      <c r="U46" s="17" t="s">
        <v>1816</v>
      </c>
      <c r="V46" s="110">
        <v>5.75</v>
      </c>
      <c r="W46" s="54"/>
      <c r="X46" s="111">
        <v>6</v>
      </c>
      <c r="Y46" s="25"/>
      <c r="Z46" s="29">
        <v>4</v>
      </c>
      <c r="AA46" s="17"/>
      <c r="AB46" s="29">
        <v>4</v>
      </c>
      <c r="AC46" s="17" t="s">
        <v>1803</v>
      </c>
      <c r="AD46" s="29">
        <v>6</v>
      </c>
      <c r="AE46" s="17"/>
      <c r="AF46" s="112" t="s">
        <v>271</v>
      </c>
      <c r="AG46" s="17" t="s">
        <v>1216</v>
      </c>
      <c r="AH46" s="30">
        <v>7</v>
      </c>
      <c r="AJ46" s="29">
        <v>6</v>
      </c>
      <c r="AK46" s="17"/>
      <c r="AL46" s="107">
        <v>6.5</v>
      </c>
      <c r="AM46" s="243" t="s">
        <v>608</v>
      </c>
      <c r="AN46" s="29">
        <v>6</v>
      </c>
      <c r="AO46" s="17" t="s">
        <v>10</v>
      </c>
      <c r="AP46" s="52">
        <v>5</v>
      </c>
      <c r="AQ46" s="114"/>
      <c r="AR46" s="111">
        <v>6</v>
      </c>
      <c r="AS46" s="130" t="s">
        <v>301</v>
      </c>
      <c r="AT46" s="52">
        <v>6</v>
      </c>
      <c r="AU46" s="114" t="s">
        <v>1817</v>
      </c>
      <c r="AV46" s="52">
        <v>6.25</v>
      </c>
      <c r="AW46" s="114"/>
      <c r="AX46" s="59">
        <v>6</v>
      </c>
      <c r="AY46" s="17" t="s">
        <v>1818</v>
      </c>
      <c r="AZ46" s="60">
        <v>6.875</v>
      </c>
      <c r="BA46" s="109"/>
      <c r="BB46" s="53">
        <v>7</v>
      </c>
      <c r="BC46" s="109"/>
      <c r="BD46" s="115" t="s">
        <v>20</v>
      </c>
      <c r="BE46" s="17" t="s">
        <v>1819</v>
      </c>
      <c r="BF46" s="235" t="s">
        <v>20</v>
      </c>
      <c r="BG46" s="109"/>
      <c r="BH46" s="63">
        <v>5.5</v>
      </c>
      <c r="BI46" s="17"/>
      <c r="BJ46" s="53">
        <v>6.85</v>
      </c>
      <c r="BK46" s="109" t="s">
        <v>1221</v>
      </c>
      <c r="BL46" s="29" t="s">
        <v>10</v>
      </c>
      <c r="BM46" s="29"/>
      <c r="BN46" s="53">
        <v>6.875</v>
      </c>
      <c r="BO46" s="17"/>
      <c r="BP46" s="52">
        <v>5.125</v>
      </c>
      <c r="BQ46" s="114"/>
      <c r="BR46" s="117">
        <v>4</v>
      </c>
      <c r="BS46" s="118"/>
      <c r="BT46" s="127">
        <v>4.75</v>
      </c>
      <c r="BU46" s="17"/>
      <c r="BV46" s="29">
        <v>5</v>
      </c>
      <c r="BW46" s="17"/>
      <c r="BX46" s="125">
        <v>5.75</v>
      </c>
      <c r="BY46" s="17" t="s">
        <v>1660</v>
      </c>
      <c r="BZ46" s="119">
        <v>4.5</v>
      </c>
      <c r="CA46" s="114"/>
      <c r="CB46" s="29"/>
      <c r="CC46" s="17"/>
      <c r="CD46" s="29">
        <v>6</v>
      </c>
      <c r="CE46" s="17"/>
      <c r="CF46" s="30">
        <v>7</v>
      </c>
      <c r="CG46" s="31" t="s">
        <v>302</v>
      </c>
      <c r="CH46" s="53">
        <v>6</v>
      </c>
      <c r="CI46" s="17"/>
      <c r="CJ46" s="53">
        <v>4.5</v>
      </c>
      <c r="CL46" s="29">
        <v>7</v>
      </c>
      <c r="CM46" s="17"/>
      <c r="CN46" s="64">
        <v>6.25</v>
      </c>
      <c r="CO46" s="17"/>
      <c r="CP46" s="127">
        <v>4.7</v>
      </c>
      <c r="CQ46" s="17"/>
      <c r="CR46" s="29">
        <v>6</v>
      </c>
      <c r="CS46" s="17"/>
      <c r="CT46" s="53">
        <v>5.3</v>
      </c>
      <c r="CU46" s="109"/>
      <c r="CV46" s="60">
        <v>6.5</v>
      </c>
      <c r="CW46" s="109" t="s">
        <v>711</v>
      </c>
      <c r="CX46" s="29">
        <v>6</v>
      </c>
      <c r="CY46" s="17"/>
      <c r="CZ46" s="17">
        <v>5</v>
      </c>
      <c r="DA46" s="17"/>
      <c r="DB46" s="30">
        <v>4</v>
      </c>
      <c r="DC46" s="31" t="s">
        <v>1820</v>
      </c>
      <c r="DD46" t="s">
        <v>10</v>
      </c>
      <c r="DE46">
        <f t="shared" si="0"/>
        <v>45</v>
      </c>
    </row>
    <row r="47" spans="1:109" ht="19.149999999999999" customHeight="1" x14ac:dyDescent="0.3">
      <c r="A47" s="105">
        <v>187</v>
      </c>
      <c r="B47" s="328">
        <v>5322</v>
      </c>
      <c r="C47" s="330">
        <v>153</v>
      </c>
      <c r="D47" s="329" t="s">
        <v>315</v>
      </c>
      <c r="E47" s="329"/>
      <c r="F47" s="336">
        <v>4</v>
      </c>
      <c r="G47" s="338" t="s">
        <v>1843</v>
      </c>
      <c r="H47" s="340" t="s">
        <v>10</v>
      </c>
      <c r="I47" s="340"/>
      <c r="J47" s="342">
        <v>7.5</v>
      </c>
      <c r="K47" s="347" t="s">
        <v>1844</v>
      </c>
      <c r="L47" s="351">
        <v>5.6</v>
      </c>
      <c r="M47" s="352" t="s">
        <v>1845</v>
      </c>
      <c r="N47" s="345">
        <v>7.25</v>
      </c>
      <c r="O47" s="347" t="s">
        <v>1846</v>
      </c>
      <c r="P47" s="340">
        <v>2.9</v>
      </c>
      <c r="Q47" s="341" t="s">
        <v>1847</v>
      </c>
      <c r="R47" s="358">
        <v>6.35</v>
      </c>
      <c r="S47" s="347"/>
      <c r="T47" s="403">
        <v>0.29870000000000002</v>
      </c>
      <c r="U47" s="348" t="s">
        <v>1801</v>
      </c>
      <c r="V47" s="365">
        <v>5.75</v>
      </c>
      <c r="W47" s="368"/>
      <c r="X47" s="370">
        <v>6</v>
      </c>
      <c r="Y47" s="373"/>
      <c r="Z47" s="362">
        <v>4</v>
      </c>
      <c r="AA47" s="348"/>
      <c r="AB47" s="362">
        <v>4</v>
      </c>
      <c r="AC47" s="348"/>
      <c r="AD47" s="362">
        <v>6</v>
      </c>
      <c r="AE47" s="348"/>
      <c r="AF47" s="112" t="s">
        <v>271</v>
      </c>
      <c r="AG47" s="348"/>
      <c r="AH47" s="340">
        <v>7</v>
      </c>
      <c r="AI47" s="341"/>
      <c r="AJ47" s="362">
        <v>6</v>
      </c>
      <c r="AK47" s="348"/>
      <c r="AL47" s="342">
        <v>6.5</v>
      </c>
      <c r="AM47" s="353" t="s">
        <v>608</v>
      </c>
      <c r="AN47" s="362">
        <v>6</v>
      </c>
      <c r="AO47" s="348" t="s">
        <v>1848</v>
      </c>
      <c r="AP47" s="351">
        <v>5</v>
      </c>
      <c r="AQ47" s="379" t="s">
        <v>1849</v>
      </c>
      <c r="AR47" s="362" t="s">
        <v>20</v>
      </c>
      <c r="AS47" s="373" t="s">
        <v>316</v>
      </c>
      <c r="AT47" s="351">
        <v>6</v>
      </c>
      <c r="AU47" s="379"/>
      <c r="AV47" s="351">
        <v>6.25</v>
      </c>
      <c r="AW47" s="379"/>
      <c r="AX47" s="411">
        <v>6</v>
      </c>
      <c r="AY47" s="348" t="s">
        <v>1218</v>
      </c>
      <c r="AZ47" s="382">
        <v>6.875</v>
      </c>
      <c r="BA47" s="347"/>
      <c r="BB47" s="362">
        <v>7</v>
      </c>
      <c r="BC47" s="347"/>
      <c r="BD47" s="416">
        <v>4.2249999999999996</v>
      </c>
      <c r="BE47" s="387" t="s">
        <v>1850</v>
      </c>
      <c r="BF47" s="141" t="s">
        <v>10</v>
      </c>
      <c r="BG47" s="347"/>
      <c r="BH47" s="382">
        <v>5.5</v>
      </c>
      <c r="BI47" s="348"/>
      <c r="BJ47" s="342">
        <v>6.85</v>
      </c>
      <c r="BK47" s="347" t="s">
        <v>1221</v>
      </c>
      <c r="BL47" s="362" t="s">
        <v>10</v>
      </c>
      <c r="BM47" s="362"/>
      <c r="BN47" s="362">
        <v>6.875</v>
      </c>
      <c r="BO47" s="348"/>
      <c r="BP47" s="351">
        <v>5.125</v>
      </c>
      <c r="BQ47" s="379" t="s">
        <v>1851</v>
      </c>
      <c r="BR47" s="357">
        <v>4</v>
      </c>
      <c r="BS47" s="394"/>
      <c r="BT47" s="355">
        <v>4.75</v>
      </c>
      <c r="BU47" s="348"/>
      <c r="BV47" s="362">
        <v>5</v>
      </c>
      <c r="BW47" s="348" t="s">
        <v>1852</v>
      </c>
      <c r="BX47" s="406">
        <v>5.75</v>
      </c>
      <c r="BY47" s="348" t="s">
        <v>1853</v>
      </c>
      <c r="BZ47" s="396">
        <v>4.5</v>
      </c>
      <c r="CA47" s="379"/>
      <c r="CB47" s="362"/>
      <c r="CC47" s="348"/>
      <c r="CD47" s="362">
        <v>6</v>
      </c>
      <c r="CE47" s="348"/>
      <c r="CF47" s="340">
        <v>7</v>
      </c>
      <c r="CG47" s="341" t="s">
        <v>317</v>
      </c>
      <c r="CH47" s="342">
        <v>6</v>
      </c>
      <c r="CI47" s="354" t="s">
        <v>1854</v>
      </c>
      <c r="CJ47" s="362">
        <v>4.5</v>
      </c>
      <c r="CK47" s="348"/>
      <c r="CL47" s="362">
        <v>7</v>
      </c>
      <c r="CM47" s="348" t="s">
        <v>1855</v>
      </c>
      <c r="CN47" s="355">
        <v>6.25</v>
      </c>
      <c r="CO47" s="348" t="s">
        <v>1856</v>
      </c>
      <c r="CP47" s="355">
        <v>4.7</v>
      </c>
      <c r="CQ47" s="348"/>
      <c r="CR47" s="362">
        <v>6</v>
      </c>
      <c r="CS47" s="348"/>
      <c r="CT47" s="342">
        <v>5.3</v>
      </c>
      <c r="CU47" s="347"/>
      <c r="CV47" s="362">
        <v>6.5</v>
      </c>
      <c r="CW47" s="348" t="s">
        <v>673</v>
      </c>
      <c r="CX47" s="362">
        <v>6</v>
      </c>
      <c r="CY47" s="348"/>
      <c r="CZ47" s="348">
        <v>5</v>
      </c>
      <c r="DA47" s="348"/>
      <c r="DB47" s="340">
        <v>4</v>
      </c>
      <c r="DC47" s="341" t="s">
        <v>1857</v>
      </c>
      <c r="DD47" s="331" t="s">
        <v>10</v>
      </c>
      <c r="DE47" s="331">
        <f t="shared" si="0"/>
        <v>45</v>
      </c>
    </row>
    <row r="48" spans="1:109" ht="19.149999999999999" customHeight="1" x14ac:dyDescent="0.3">
      <c r="A48" s="331">
        <v>188</v>
      </c>
      <c r="B48" s="123">
        <v>5322</v>
      </c>
      <c r="C48" s="6">
        <v>154</v>
      </c>
      <c r="D48" s="8" t="s">
        <v>318</v>
      </c>
      <c r="E48" s="8"/>
      <c r="F48" s="32">
        <v>4</v>
      </c>
      <c r="G48" s="14" t="s">
        <v>1843</v>
      </c>
      <c r="H48" s="30" t="s">
        <v>10</v>
      </c>
      <c r="I48" s="30"/>
      <c r="J48" s="53">
        <v>6.5</v>
      </c>
      <c r="K48" s="109" t="s">
        <v>1858</v>
      </c>
      <c r="L48" s="52">
        <v>5.6</v>
      </c>
      <c r="M48" s="19" t="s">
        <v>1845</v>
      </c>
      <c r="N48" s="108">
        <v>7.25</v>
      </c>
      <c r="O48" s="109" t="s">
        <v>1859</v>
      </c>
      <c r="P48" s="30">
        <v>2.9</v>
      </c>
      <c r="Q48" s="31" t="s">
        <v>1847</v>
      </c>
      <c r="R48" s="127">
        <v>6.35</v>
      </c>
      <c r="S48" s="109"/>
      <c r="T48" s="135">
        <v>0.29870000000000002</v>
      </c>
      <c r="U48" s="17" t="s">
        <v>1801</v>
      </c>
      <c r="V48" s="110">
        <v>5.75</v>
      </c>
      <c r="W48" s="54"/>
      <c r="X48" s="111">
        <v>6</v>
      </c>
      <c r="Y48" s="25"/>
      <c r="Z48" s="29">
        <v>4</v>
      </c>
      <c r="AA48" s="17"/>
      <c r="AB48" s="29">
        <v>4</v>
      </c>
      <c r="AC48" s="17"/>
      <c r="AD48" s="29">
        <v>6</v>
      </c>
      <c r="AE48" s="17"/>
      <c r="AF48" s="112" t="s">
        <v>271</v>
      </c>
      <c r="AG48" s="17"/>
      <c r="AH48" s="30">
        <v>7</v>
      </c>
      <c r="AJ48" s="29">
        <v>6</v>
      </c>
      <c r="AK48" s="17"/>
      <c r="AL48" s="53">
        <v>6.5</v>
      </c>
      <c r="AM48" s="113" t="s">
        <v>608</v>
      </c>
      <c r="AN48" s="29">
        <v>6</v>
      </c>
      <c r="AO48" s="17" t="s">
        <v>1860</v>
      </c>
      <c r="AP48" s="52">
        <v>5</v>
      </c>
      <c r="AQ48" s="114" t="s">
        <v>1849</v>
      </c>
      <c r="AR48" s="29" t="s">
        <v>20</v>
      </c>
      <c r="AS48" s="17" t="s">
        <v>319</v>
      </c>
      <c r="AT48" s="52">
        <v>6</v>
      </c>
      <c r="AU48" s="114"/>
      <c r="AV48" s="52">
        <v>6.25</v>
      </c>
      <c r="AW48" s="114"/>
      <c r="AX48" s="136">
        <v>6</v>
      </c>
      <c r="AY48" s="17" t="s">
        <v>1218</v>
      </c>
      <c r="AZ48" s="63">
        <v>6.875</v>
      </c>
      <c r="BA48" s="109"/>
      <c r="BB48" s="29">
        <v>7</v>
      </c>
      <c r="BC48" s="109"/>
      <c r="BD48" s="158">
        <v>4.2249999999999996</v>
      </c>
      <c r="BE48" s="218" t="s">
        <v>1850</v>
      </c>
      <c r="BF48" s="141" t="s">
        <v>10</v>
      </c>
      <c r="BG48" s="109"/>
      <c r="BH48" s="63">
        <v>5.5</v>
      </c>
      <c r="BI48" s="17"/>
      <c r="BJ48" s="53">
        <v>6.85</v>
      </c>
      <c r="BK48" s="109" t="s">
        <v>1221</v>
      </c>
      <c r="BL48" s="29" t="s">
        <v>10</v>
      </c>
      <c r="BM48" s="29"/>
      <c r="BN48" s="29">
        <v>6.875</v>
      </c>
      <c r="BO48" s="17"/>
      <c r="BP48" s="52">
        <v>5.125</v>
      </c>
      <c r="BQ48" s="114" t="s">
        <v>1851</v>
      </c>
      <c r="BR48" s="117">
        <v>4</v>
      </c>
      <c r="BS48" s="118"/>
      <c r="BT48" s="64">
        <v>4.75</v>
      </c>
      <c r="BU48" s="17"/>
      <c r="BV48" s="29">
        <v>5</v>
      </c>
      <c r="BW48" s="17" t="s">
        <v>1852</v>
      </c>
      <c r="BX48" s="125">
        <v>5.75</v>
      </c>
      <c r="BY48" s="17" t="s">
        <v>1853</v>
      </c>
      <c r="BZ48" s="119">
        <v>4.5</v>
      </c>
      <c r="CA48" s="114"/>
      <c r="CB48" s="29"/>
      <c r="CC48" s="17"/>
      <c r="CD48" s="29">
        <v>6</v>
      </c>
      <c r="CE48" s="17"/>
      <c r="CF48" s="30">
        <v>7</v>
      </c>
      <c r="CG48" s="31" t="s">
        <v>320</v>
      </c>
      <c r="CH48" s="29">
        <v>6</v>
      </c>
      <c r="CI48" s="17"/>
      <c r="CJ48" s="29">
        <v>4.5</v>
      </c>
      <c r="CK48" s="17"/>
      <c r="CL48" s="29">
        <v>7</v>
      </c>
      <c r="CM48" s="17" t="s">
        <v>1855</v>
      </c>
      <c r="CN48" s="64">
        <v>6.25</v>
      </c>
      <c r="CO48" s="17" t="s">
        <v>1861</v>
      </c>
      <c r="CP48" s="64">
        <v>4.7</v>
      </c>
      <c r="CQ48" s="17"/>
      <c r="CR48" s="29">
        <v>6</v>
      </c>
      <c r="CS48" s="17"/>
      <c r="CT48" s="53">
        <v>5.3</v>
      </c>
      <c r="CU48" s="109"/>
      <c r="CV48" s="29">
        <v>6.5</v>
      </c>
      <c r="CW48" s="17" t="s">
        <v>673</v>
      </c>
      <c r="CX48" s="29">
        <v>6</v>
      </c>
      <c r="CY48" s="17"/>
      <c r="CZ48" s="17">
        <v>5</v>
      </c>
      <c r="DA48" s="17"/>
      <c r="DB48" s="30">
        <v>4</v>
      </c>
      <c r="DC48" s="31" t="s">
        <v>1857</v>
      </c>
      <c r="DD48" t="s">
        <v>10</v>
      </c>
      <c r="DE48">
        <f t="shared" si="0"/>
        <v>45</v>
      </c>
    </row>
    <row r="49" spans="1:109" s="105" customFormat="1" ht="19.149999999999999" customHeight="1" x14ac:dyDescent="0.3">
      <c r="A49" s="105">
        <v>189</v>
      </c>
      <c r="B49" s="120">
        <v>532412</v>
      </c>
      <c r="C49" s="69">
        <v>155</v>
      </c>
      <c r="D49" s="160" t="s">
        <v>321</v>
      </c>
      <c r="E49" s="160"/>
      <c r="F49" s="71">
        <v>1.5</v>
      </c>
      <c r="G49" s="72" t="s">
        <v>1862</v>
      </c>
      <c r="H49" s="73" t="s">
        <v>10</v>
      </c>
      <c r="I49" s="81"/>
      <c r="J49" s="103">
        <v>7.5</v>
      </c>
      <c r="K49" s="83" t="s">
        <v>1863</v>
      </c>
      <c r="L49" s="77">
        <v>5.6</v>
      </c>
      <c r="M49" s="78" t="s">
        <v>1864</v>
      </c>
      <c r="N49" s="429">
        <v>7.25</v>
      </c>
      <c r="O49" s="83" t="s">
        <v>1859</v>
      </c>
      <c r="P49" s="73">
        <v>2.9</v>
      </c>
      <c r="Q49" s="81" t="s">
        <v>1847</v>
      </c>
      <c r="R49" s="247">
        <v>6.35</v>
      </c>
      <c r="S49" s="83" t="s">
        <v>322</v>
      </c>
      <c r="T49" s="361">
        <v>0.29870000000000002</v>
      </c>
      <c r="U49" s="76" t="s">
        <v>1801</v>
      </c>
      <c r="V49" s="161">
        <v>5.75</v>
      </c>
      <c r="W49" s="86"/>
      <c r="X49" s="372">
        <v>6</v>
      </c>
      <c r="Y49" s="88" t="s">
        <v>1865</v>
      </c>
      <c r="Z49" s="89">
        <v>4</v>
      </c>
      <c r="AA49" s="129"/>
      <c r="AB49" s="89">
        <v>4</v>
      </c>
      <c r="AC49" s="129"/>
      <c r="AD49" s="89">
        <v>6</v>
      </c>
      <c r="AE49" s="129"/>
      <c r="AF49" s="90" t="s">
        <v>271</v>
      </c>
      <c r="AG49" s="129"/>
      <c r="AH49" s="73">
        <v>7</v>
      </c>
      <c r="AI49" s="81"/>
      <c r="AJ49" s="437" t="s">
        <v>20</v>
      </c>
      <c r="AK49" s="377" t="s">
        <v>1866</v>
      </c>
      <c r="AL49" s="103">
        <v>6.5</v>
      </c>
      <c r="AM49" s="91" t="s">
        <v>608</v>
      </c>
      <c r="AN49" s="89">
        <v>6</v>
      </c>
      <c r="AO49" s="76" t="s">
        <v>1867</v>
      </c>
      <c r="AP49" s="77">
        <v>5</v>
      </c>
      <c r="AQ49" s="92" t="s">
        <v>1868</v>
      </c>
      <c r="AR49" s="89" t="s">
        <v>20</v>
      </c>
      <c r="AS49" s="76" t="s">
        <v>319</v>
      </c>
      <c r="AT49" s="77">
        <v>6</v>
      </c>
      <c r="AU49" s="92"/>
      <c r="AV49" s="77">
        <v>6.25</v>
      </c>
      <c r="AW49" s="92" t="s">
        <v>323</v>
      </c>
      <c r="AX49" s="381">
        <v>6</v>
      </c>
      <c r="AY49" s="76" t="s">
        <v>1218</v>
      </c>
      <c r="AZ49" s="94">
        <v>6.875</v>
      </c>
      <c r="BA49" s="83"/>
      <c r="BB49" s="89">
        <v>7</v>
      </c>
      <c r="BC49" s="83"/>
      <c r="BD49" s="96">
        <v>4.2249999999999996</v>
      </c>
      <c r="BE49" s="254" t="s">
        <v>1850</v>
      </c>
      <c r="BF49" s="388"/>
      <c r="BG49" s="83"/>
      <c r="BH49" s="94">
        <v>5.5</v>
      </c>
      <c r="BI49" s="76"/>
      <c r="BJ49" s="103">
        <v>6.85</v>
      </c>
      <c r="BK49" s="83" t="s">
        <v>1221</v>
      </c>
      <c r="BL49" s="89" t="s">
        <v>10</v>
      </c>
      <c r="BM49" s="89"/>
      <c r="BN49" s="89">
        <v>6.875</v>
      </c>
      <c r="BO49" s="76"/>
      <c r="BP49" s="77">
        <v>5.125</v>
      </c>
      <c r="BQ49" s="92"/>
      <c r="BR49" s="100">
        <v>4</v>
      </c>
      <c r="BS49" s="101"/>
      <c r="BT49" s="82">
        <v>4.75</v>
      </c>
      <c r="BU49" s="76"/>
      <c r="BV49" s="89">
        <v>5</v>
      </c>
      <c r="BW49" s="76" t="s">
        <v>1869</v>
      </c>
      <c r="BX49" s="372">
        <v>5.75</v>
      </c>
      <c r="BY49" s="76" t="s">
        <v>1870</v>
      </c>
      <c r="BZ49" s="102">
        <v>4.5</v>
      </c>
      <c r="CA49" s="92" t="s">
        <v>1871</v>
      </c>
      <c r="CB49" s="89" t="s">
        <v>10</v>
      </c>
      <c r="CC49" s="76"/>
      <c r="CD49" s="89">
        <v>6</v>
      </c>
      <c r="CE49" s="76"/>
      <c r="CF49" s="73">
        <v>7</v>
      </c>
      <c r="CG49" s="81" t="s">
        <v>317</v>
      </c>
      <c r="CH49" s="89">
        <v>6</v>
      </c>
      <c r="CI49" s="80" t="s">
        <v>1872</v>
      </c>
      <c r="CJ49" s="89">
        <v>4.5</v>
      </c>
      <c r="CK49" s="76" t="s">
        <v>1873</v>
      </c>
      <c r="CL49" s="89">
        <v>7</v>
      </c>
      <c r="CM49" s="76"/>
      <c r="CN49" s="82">
        <v>6.25</v>
      </c>
      <c r="CO49" s="76"/>
      <c r="CP49" s="82">
        <v>4.7</v>
      </c>
      <c r="CQ49" s="76"/>
      <c r="CR49" s="89">
        <v>6</v>
      </c>
      <c r="CS49" s="76"/>
      <c r="CT49" s="103">
        <v>5.3</v>
      </c>
      <c r="CU49" s="83"/>
      <c r="CV49" s="89">
        <v>6.5</v>
      </c>
      <c r="CW49" s="76" t="s">
        <v>673</v>
      </c>
      <c r="CX49" s="89">
        <v>6</v>
      </c>
      <c r="CY49" s="76"/>
      <c r="CZ49" s="76">
        <v>5</v>
      </c>
      <c r="DA49" s="76"/>
      <c r="DB49" s="73">
        <v>4</v>
      </c>
      <c r="DC49" s="81" t="s">
        <v>1857</v>
      </c>
      <c r="DD49" s="105" t="s">
        <v>10</v>
      </c>
      <c r="DE49" s="105">
        <f t="shared" si="0"/>
        <v>44</v>
      </c>
    </row>
    <row r="50" spans="1:109" ht="19.149999999999999" customHeight="1" x14ac:dyDescent="0.3">
      <c r="A50" s="331">
        <v>190</v>
      </c>
      <c r="B50" s="123">
        <v>532412</v>
      </c>
      <c r="C50" s="6">
        <v>156</v>
      </c>
      <c r="D50" s="8" t="s">
        <v>324</v>
      </c>
      <c r="E50" s="8"/>
      <c r="F50" s="32">
        <v>1.5</v>
      </c>
      <c r="G50" s="14" t="s">
        <v>1862</v>
      </c>
      <c r="H50" s="30" t="s">
        <v>10</v>
      </c>
      <c r="J50" s="53">
        <v>6.5</v>
      </c>
      <c r="K50" s="109" t="s">
        <v>1874</v>
      </c>
      <c r="L50" s="52">
        <v>5.6</v>
      </c>
      <c r="M50" s="19" t="s">
        <v>1864</v>
      </c>
      <c r="N50" s="108">
        <v>7.25</v>
      </c>
      <c r="O50" s="109" t="s">
        <v>1859</v>
      </c>
      <c r="P50" s="30">
        <v>2.9</v>
      </c>
      <c r="Q50" s="31" t="s">
        <v>1847</v>
      </c>
      <c r="R50" s="127">
        <v>6.35</v>
      </c>
      <c r="S50" s="109" t="s">
        <v>322</v>
      </c>
      <c r="T50" s="135">
        <v>0.29870000000000002</v>
      </c>
      <c r="U50" s="17" t="s">
        <v>1801</v>
      </c>
      <c r="V50" s="110">
        <v>5.75</v>
      </c>
      <c r="W50" s="54"/>
      <c r="X50" s="125">
        <v>6</v>
      </c>
      <c r="Y50" s="25" t="s">
        <v>1865</v>
      </c>
      <c r="Z50" s="29">
        <v>4</v>
      </c>
      <c r="AA50" s="126"/>
      <c r="AB50" s="29">
        <v>4</v>
      </c>
      <c r="AC50" s="126"/>
      <c r="AD50" s="29">
        <v>6</v>
      </c>
      <c r="AE50" s="126"/>
      <c r="AF50" s="112" t="s">
        <v>271</v>
      </c>
      <c r="AG50" s="126"/>
      <c r="AH50" s="30">
        <v>7</v>
      </c>
      <c r="AJ50" s="220" t="s">
        <v>20</v>
      </c>
      <c r="AK50" s="251" t="s">
        <v>1866</v>
      </c>
      <c r="AL50" s="53">
        <v>6.5</v>
      </c>
      <c r="AM50" s="113" t="s">
        <v>608</v>
      </c>
      <c r="AN50" s="29">
        <v>6</v>
      </c>
      <c r="AO50" s="17" t="s">
        <v>1867</v>
      </c>
      <c r="AP50" s="52">
        <v>5</v>
      </c>
      <c r="AQ50" s="114" t="s">
        <v>1868</v>
      </c>
      <c r="AR50" s="29" t="s">
        <v>20</v>
      </c>
      <c r="AS50" s="17" t="s">
        <v>319</v>
      </c>
      <c r="AT50" s="52">
        <v>6</v>
      </c>
      <c r="AU50" s="114"/>
      <c r="AV50" s="52">
        <v>6.25</v>
      </c>
      <c r="AW50" s="114" t="s">
        <v>323</v>
      </c>
      <c r="AX50" s="136">
        <v>6</v>
      </c>
      <c r="AY50" s="17" t="s">
        <v>1218</v>
      </c>
      <c r="AZ50" s="63">
        <v>6.875</v>
      </c>
      <c r="BA50" s="109"/>
      <c r="BB50" s="29">
        <v>7</v>
      </c>
      <c r="BC50" s="109"/>
      <c r="BD50" s="115">
        <v>4.2249999999999996</v>
      </c>
      <c r="BE50" s="218" t="s">
        <v>1850</v>
      </c>
      <c r="BF50" s="141"/>
      <c r="BG50" s="109"/>
      <c r="BH50" s="63">
        <v>5.5</v>
      </c>
      <c r="BI50" s="17"/>
      <c r="BJ50" s="53">
        <v>6.85</v>
      </c>
      <c r="BK50" s="109" t="s">
        <v>1221</v>
      </c>
      <c r="BL50" s="29" t="s">
        <v>10</v>
      </c>
      <c r="BM50" s="29"/>
      <c r="BN50" s="29">
        <v>6.875</v>
      </c>
      <c r="BO50" s="17"/>
      <c r="BP50" s="52">
        <v>5.125</v>
      </c>
      <c r="BQ50" s="114"/>
      <c r="BR50" s="117">
        <v>4</v>
      </c>
      <c r="BS50" s="118"/>
      <c r="BT50" s="64">
        <v>4.75</v>
      </c>
      <c r="BU50" s="17"/>
      <c r="BV50" s="29">
        <v>5</v>
      </c>
      <c r="BW50" s="17" t="s">
        <v>1869</v>
      </c>
      <c r="BX50" s="125">
        <v>5.75</v>
      </c>
      <c r="BY50" s="17" t="s">
        <v>1870</v>
      </c>
      <c r="BZ50" s="119">
        <v>4.5</v>
      </c>
      <c r="CA50" s="114" t="s">
        <v>1871</v>
      </c>
      <c r="CB50" s="29" t="s">
        <v>10</v>
      </c>
      <c r="CC50" s="17"/>
      <c r="CD50" s="29">
        <v>6</v>
      </c>
      <c r="CE50" s="17"/>
      <c r="CF50" s="30">
        <v>7</v>
      </c>
      <c r="CG50" s="31" t="s">
        <v>317</v>
      </c>
      <c r="CH50" s="29">
        <v>6</v>
      </c>
      <c r="CI50" s="57" t="s">
        <v>1872</v>
      </c>
      <c r="CJ50" s="29">
        <v>4.5</v>
      </c>
      <c r="CK50" s="17" t="s">
        <v>1873</v>
      </c>
      <c r="CL50" s="29">
        <v>7</v>
      </c>
      <c r="CM50" s="17"/>
      <c r="CN50" s="64">
        <v>6.25</v>
      </c>
      <c r="CO50" s="17"/>
      <c r="CP50" s="64">
        <v>4.7</v>
      </c>
      <c r="CQ50" s="17"/>
      <c r="CR50" s="29">
        <v>6</v>
      </c>
      <c r="CS50" s="17"/>
      <c r="CT50" s="53">
        <v>5.3</v>
      </c>
      <c r="CU50" s="109"/>
      <c r="CV50" s="29">
        <v>6.5</v>
      </c>
      <c r="CW50" s="17" t="s">
        <v>673</v>
      </c>
      <c r="CX50" s="29">
        <v>6</v>
      </c>
      <c r="CY50" s="17"/>
      <c r="CZ50" s="17">
        <v>5</v>
      </c>
      <c r="DA50" s="17"/>
      <c r="DB50" s="30">
        <v>4</v>
      </c>
      <c r="DC50" s="31" t="s">
        <v>1857</v>
      </c>
      <c r="DD50" t="s">
        <v>10</v>
      </c>
      <c r="DE50">
        <f t="shared" si="0"/>
        <v>44</v>
      </c>
    </row>
    <row r="51" spans="1:109" ht="19.149999999999999" customHeight="1" x14ac:dyDescent="0.3">
      <c r="A51" s="105">
        <v>191</v>
      </c>
      <c r="B51" s="123">
        <v>532310</v>
      </c>
      <c r="C51" s="6">
        <v>157</v>
      </c>
      <c r="D51" s="476" t="s">
        <v>325</v>
      </c>
      <c r="E51" s="8"/>
      <c r="F51" s="32">
        <v>4</v>
      </c>
      <c r="G51" s="14" t="s">
        <v>1843</v>
      </c>
      <c r="H51" s="30" t="s">
        <v>10</v>
      </c>
      <c r="I51" s="30"/>
      <c r="J51" s="53">
        <v>7.5</v>
      </c>
      <c r="K51" s="109" t="s">
        <v>1875</v>
      </c>
      <c r="L51" s="52">
        <v>5.6</v>
      </c>
      <c r="M51" s="19" t="s">
        <v>1091</v>
      </c>
      <c r="N51" s="108">
        <v>7.25</v>
      </c>
      <c r="O51" s="109" t="s">
        <v>1846</v>
      </c>
      <c r="P51" s="30">
        <v>2.9</v>
      </c>
      <c r="Q51" s="31" t="s">
        <v>1847</v>
      </c>
      <c r="R51" s="127">
        <v>6.35</v>
      </c>
      <c r="S51" s="53"/>
      <c r="T51" s="135">
        <v>0.29870000000000002</v>
      </c>
      <c r="U51" s="17" t="s">
        <v>1801</v>
      </c>
      <c r="V51" s="110">
        <v>5.75</v>
      </c>
      <c r="W51" s="54"/>
      <c r="X51" s="125">
        <v>6</v>
      </c>
      <c r="Y51" s="25"/>
      <c r="Z51" s="29">
        <v>4</v>
      </c>
      <c r="AA51" s="17"/>
      <c r="AB51" s="29">
        <v>4</v>
      </c>
      <c r="AC51" s="17"/>
      <c r="AD51" s="29">
        <v>6</v>
      </c>
      <c r="AE51" s="17"/>
      <c r="AF51" s="112" t="s">
        <v>271</v>
      </c>
      <c r="AG51" s="17"/>
      <c r="AH51" s="30">
        <v>7</v>
      </c>
      <c r="AJ51" s="220" t="s">
        <v>20</v>
      </c>
      <c r="AK51" s="251" t="s">
        <v>1866</v>
      </c>
      <c r="AL51" s="53">
        <v>6.5</v>
      </c>
      <c r="AM51" s="113" t="s">
        <v>608</v>
      </c>
      <c r="AN51" s="29">
        <v>6</v>
      </c>
      <c r="AO51" s="17" t="s">
        <v>1008</v>
      </c>
      <c r="AP51" s="52">
        <v>5</v>
      </c>
      <c r="AQ51" s="114"/>
      <c r="AR51" s="29" t="s">
        <v>20</v>
      </c>
      <c r="AS51" s="17" t="s">
        <v>319</v>
      </c>
      <c r="AT51" s="52">
        <v>6</v>
      </c>
      <c r="AU51" s="114"/>
      <c r="AV51" s="52">
        <v>6.25</v>
      </c>
      <c r="AW51" s="114" t="s">
        <v>326</v>
      </c>
      <c r="AX51" s="136">
        <v>6</v>
      </c>
      <c r="AY51" s="17" t="s">
        <v>1218</v>
      </c>
      <c r="AZ51" s="63">
        <v>6.875</v>
      </c>
      <c r="BA51" s="109"/>
      <c r="BB51" s="29">
        <v>7</v>
      </c>
      <c r="BC51" s="109"/>
      <c r="BD51" s="115">
        <v>4.2249999999999996</v>
      </c>
      <c r="BE51" s="218" t="s">
        <v>1850</v>
      </c>
      <c r="BF51" s="141"/>
      <c r="BG51" s="109"/>
      <c r="BH51" s="63">
        <v>5.5</v>
      </c>
      <c r="BI51" s="17"/>
      <c r="BJ51" s="53">
        <v>6.85</v>
      </c>
      <c r="BK51" s="109" t="s">
        <v>1221</v>
      </c>
      <c r="BL51" s="29" t="s">
        <v>10</v>
      </c>
      <c r="BM51" s="29"/>
      <c r="BN51" s="29">
        <v>6.875</v>
      </c>
      <c r="BO51" s="17"/>
      <c r="BP51" s="52">
        <v>5.125</v>
      </c>
      <c r="BQ51" s="114"/>
      <c r="BR51" s="117">
        <v>4</v>
      </c>
      <c r="BS51" s="118"/>
      <c r="BT51" s="64">
        <v>4.75</v>
      </c>
      <c r="BU51" s="17"/>
      <c r="BV51" s="29">
        <v>5</v>
      </c>
      <c r="BW51" s="17"/>
      <c r="BX51" s="125">
        <v>5.75</v>
      </c>
      <c r="BY51" s="17" t="s">
        <v>1853</v>
      </c>
      <c r="BZ51" s="119">
        <v>4.5</v>
      </c>
      <c r="CA51" s="114"/>
      <c r="CB51" s="29"/>
      <c r="CC51" s="17"/>
      <c r="CD51" s="29">
        <v>6</v>
      </c>
      <c r="CE51" s="57"/>
      <c r="CF51" s="30">
        <v>7</v>
      </c>
      <c r="CG51" s="31" t="s">
        <v>317</v>
      </c>
      <c r="CH51" s="29">
        <v>6</v>
      </c>
      <c r="CI51" s="57"/>
      <c r="CJ51" s="29">
        <v>4.5</v>
      </c>
      <c r="CK51" s="17"/>
      <c r="CL51" s="29">
        <v>7</v>
      </c>
      <c r="CM51" s="17"/>
      <c r="CN51" s="64">
        <v>6.25</v>
      </c>
      <c r="CO51" s="17"/>
      <c r="CP51" s="64">
        <v>4.7</v>
      </c>
      <c r="CQ51" s="17"/>
      <c r="CR51" s="29">
        <v>6</v>
      </c>
      <c r="CS51" s="17"/>
      <c r="CT51" s="53">
        <v>5.3</v>
      </c>
      <c r="CU51" s="109"/>
      <c r="CV51" s="29">
        <v>6.5</v>
      </c>
      <c r="CW51" s="17" t="s">
        <v>673</v>
      </c>
      <c r="CX51" s="29">
        <v>6</v>
      </c>
      <c r="CY51" s="17"/>
      <c r="CZ51" s="17">
        <v>5</v>
      </c>
      <c r="DA51" s="17"/>
      <c r="DB51" s="30">
        <v>4</v>
      </c>
      <c r="DC51" s="31" t="s">
        <v>1857</v>
      </c>
      <c r="DD51" t="s">
        <v>10</v>
      </c>
      <c r="DE51">
        <f t="shared" si="0"/>
        <v>44</v>
      </c>
    </row>
    <row r="52" spans="1:109" ht="19.149999999999999" customHeight="1" x14ac:dyDescent="0.3">
      <c r="A52" s="331">
        <v>195</v>
      </c>
      <c r="B52" s="328">
        <v>532411</v>
      </c>
      <c r="C52" s="330">
        <v>161</v>
      </c>
      <c r="D52" s="329" t="s">
        <v>339</v>
      </c>
      <c r="E52" s="329"/>
      <c r="F52" s="336">
        <v>1.5</v>
      </c>
      <c r="G52" s="338" t="s">
        <v>1862</v>
      </c>
      <c r="H52" s="340" t="s">
        <v>10</v>
      </c>
      <c r="I52" s="341"/>
      <c r="J52" s="342">
        <v>7.5</v>
      </c>
      <c r="K52" s="347" t="s">
        <v>1875</v>
      </c>
      <c r="L52" s="351">
        <v>5.6</v>
      </c>
      <c r="M52" s="352" t="s">
        <v>1845</v>
      </c>
      <c r="N52" s="345">
        <v>7.25</v>
      </c>
      <c r="O52" s="347" t="s">
        <v>1925</v>
      </c>
      <c r="P52" s="340">
        <v>2.9</v>
      </c>
      <c r="Q52" s="341" t="s">
        <v>1847</v>
      </c>
      <c r="R52" s="358">
        <v>6.35</v>
      </c>
      <c r="S52" s="347"/>
      <c r="T52" s="403">
        <v>0.29870000000000002</v>
      </c>
      <c r="U52" s="348" t="s">
        <v>1801</v>
      </c>
      <c r="V52" s="365">
        <v>5.75</v>
      </c>
      <c r="W52" s="368" t="s">
        <v>1926</v>
      </c>
      <c r="X52" s="406">
        <v>6</v>
      </c>
      <c r="Y52" s="373"/>
      <c r="Z52" s="362">
        <v>4</v>
      </c>
      <c r="AA52" s="349"/>
      <c r="AB52" s="362">
        <v>4</v>
      </c>
      <c r="AC52" s="349"/>
      <c r="AD52" s="362">
        <v>6</v>
      </c>
      <c r="AE52" s="349"/>
      <c r="AF52" s="112">
        <v>6.25</v>
      </c>
      <c r="AG52" s="349"/>
      <c r="AH52" s="340">
        <v>7</v>
      </c>
      <c r="AI52" s="341"/>
      <c r="AJ52" s="342">
        <v>6</v>
      </c>
      <c r="AK52" s="410" t="s">
        <v>1927</v>
      </c>
      <c r="AL52" s="342">
        <v>6.5</v>
      </c>
      <c r="AM52" s="353" t="s">
        <v>608</v>
      </c>
      <c r="AN52" s="362">
        <v>6</v>
      </c>
      <c r="AO52" s="348" t="s">
        <v>1928</v>
      </c>
      <c r="AP52" s="351">
        <v>5</v>
      </c>
      <c r="AQ52" s="379"/>
      <c r="AR52" s="362" t="s">
        <v>20</v>
      </c>
      <c r="AS52" s="348"/>
      <c r="AT52" s="351">
        <v>6</v>
      </c>
      <c r="AU52" s="379"/>
      <c r="AV52" s="351" t="s">
        <v>20</v>
      </c>
      <c r="AW52" s="379"/>
      <c r="AX52" s="380">
        <v>6</v>
      </c>
      <c r="AY52" s="348" t="s">
        <v>1218</v>
      </c>
      <c r="AZ52" s="412">
        <v>6.875</v>
      </c>
      <c r="BA52" s="347"/>
      <c r="BB52" s="362">
        <v>3</v>
      </c>
      <c r="BC52" s="347"/>
      <c r="BD52" s="386">
        <v>4.2249999999999996</v>
      </c>
      <c r="BE52" s="387" t="s">
        <v>1850</v>
      </c>
      <c r="BF52" s="253" t="s">
        <v>10</v>
      </c>
      <c r="BG52" s="347"/>
      <c r="BH52" s="382">
        <v>5.5</v>
      </c>
      <c r="BI52" s="348"/>
      <c r="BJ52" s="342">
        <v>6.85</v>
      </c>
      <c r="BK52" s="347" t="s">
        <v>1221</v>
      </c>
      <c r="BL52" s="362" t="s">
        <v>10</v>
      </c>
      <c r="BM52" s="362"/>
      <c r="BN52" s="362">
        <v>6.875</v>
      </c>
      <c r="BO52" s="348"/>
      <c r="BP52" s="351">
        <v>5.125</v>
      </c>
      <c r="BQ52" s="379"/>
      <c r="BR52" s="393" t="s">
        <v>20</v>
      </c>
      <c r="BS52" s="394"/>
      <c r="BT52" s="355">
        <v>4.75</v>
      </c>
      <c r="BU52" s="348" t="s">
        <v>1929</v>
      </c>
      <c r="BV52" s="342" t="s">
        <v>20</v>
      </c>
      <c r="BW52" s="348" t="s">
        <v>1930</v>
      </c>
      <c r="BX52" s="406">
        <v>5.75</v>
      </c>
      <c r="BY52" s="348"/>
      <c r="BZ52" s="396" t="s">
        <v>20</v>
      </c>
      <c r="CA52" s="379"/>
      <c r="CB52" s="362"/>
      <c r="CC52" s="348"/>
      <c r="CD52" s="362">
        <v>6</v>
      </c>
      <c r="CE52" s="348" t="s">
        <v>1931</v>
      </c>
      <c r="CF52" s="340" t="s">
        <v>20</v>
      </c>
      <c r="CG52" s="341"/>
      <c r="CH52" s="362">
        <v>6</v>
      </c>
      <c r="CI52" s="354" t="s">
        <v>1872</v>
      </c>
      <c r="CJ52" s="362" t="s">
        <v>20</v>
      </c>
      <c r="CK52" s="348"/>
      <c r="CL52" s="362">
        <v>7</v>
      </c>
      <c r="CM52" s="348"/>
      <c r="CN52" s="355">
        <v>6.25</v>
      </c>
      <c r="CO52" s="348"/>
      <c r="CP52" s="355">
        <v>4.7</v>
      </c>
      <c r="CQ52" s="348"/>
      <c r="CR52" s="362">
        <v>6</v>
      </c>
      <c r="CS52" s="17"/>
      <c r="CT52" s="162" t="s">
        <v>20</v>
      </c>
      <c r="CU52" s="109" t="s">
        <v>1932</v>
      </c>
      <c r="CV52" s="29">
        <v>6.5</v>
      </c>
      <c r="CW52" s="17" t="s">
        <v>673</v>
      </c>
      <c r="CX52" s="29">
        <v>6</v>
      </c>
      <c r="CY52" s="17"/>
      <c r="CZ52" s="17">
        <v>5</v>
      </c>
      <c r="DA52" s="17"/>
      <c r="DB52" s="30">
        <v>4</v>
      </c>
      <c r="DC52" s="31" t="s">
        <v>1857</v>
      </c>
      <c r="DD52" t="s">
        <v>10</v>
      </c>
      <c r="DE52">
        <f t="shared" si="0"/>
        <v>39</v>
      </c>
    </row>
    <row r="53" spans="1:109" ht="19.149999999999999" customHeight="1" x14ac:dyDescent="0.3">
      <c r="A53" s="105">
        <v>196</v>
      </c>
      <c r="B53" s="123">
        <v>532411</v>
      </c>
      <c r="C53" s="6">
        <v>162</v>
      </c>
      <c r="D53" s="8" t="s">
        <v>340</v>
      </c>
      <c r="E53" s="8"/>
      <c r="F53" s="32">
        <v>1.5</v>
      </c>
      <c r="G53" s="14" t="s">
        <v>1862</v>
      </c>
      <c r="H53" s="30" t="s">
        <v>10</v>
      </c>
      <c r="J53" s="53">
        <v>6.5</v>
      </c>
      <c r="K53" s="109" t="s">
        <v>1858</v>
      </c>
      <c r="L53" s="52">
        <v>5.6</v>
      </c>
      <c r="M53" s="19" t="s">
        <v>1845</v>
      </c>
      <c r="N53" s="108">
        <v>7.25</v>
      </c>
      <c r="O53" s="109" t="s">
        <v>1933</v>
      </c>
      <c r="P53" s="30">
        <v>2.9</v>
      </c>
      <c r="Q53" s="31" t="s">
        <v>1847</v>
      </c>
      <c r="R53" s="127">
        <v>6.35</v>
      </c>
      <c r="S53" s="109"/>
      <c r="T53" s="135">
        <v>0.29870000000000002</v>
      </c>
      <c r="U53" s="17" t="s">
        <v>1801</v>
      </c>
      <c r="V53" s="110">
        <v>5.75</v>
      </c>
      <c r="W53" s="54" t="s">
        <v>1926</v>
      </c>
      <c r="X53" s="125">
        <v>6</v>
      </c>
      <c r="Y53" s="25"/>
      <c r="Z53" s="29">
        <v>4</v>
      </c>
      <c r="AA53" s="126"/>
      <c r="AB53" s="29">
        <v>4</v>
      </c>
      <c r="AC53" s="126"/>
      <c r="AD53" s="29">
        <v>6</v>
      </c>
      <c r="AE53" s="126"/>
      <c r="AF53" s="112">
        <v>6.25</v>
      </c>
      <c r="AG53" s="126"/>
      <c r="AH53" s="30">
        <v>7</v>
      </c>
      <c r="AJ53" s="162">
        <v>6</v>
      </c>
      <c r="AK53" s="251" t="s">
        <v>1927</v>
      </c>
      <c r="AL53" s="53">
        <v>6.5</v>
      </c>
      <c r="AM53" s="113" t="s">
        <v>608</v>
      </c>
      <c r="AN53" s="29">
        <v>6</v>
      </c>
      <c r="AO53" s="17" t="s">
        <v>1008</v>
      </c>
      <c r="AP53" s="52">
        <v>5</v>
      </c>
      <c r="AQ53" s="114"/>
      <c r="AR53" s="29" t="s">
        <v>20</v>
      </c>
      <c r="AS53" s="17"/>
      <c r="AT53" s="52">
        <v>6</v>
      </c>
      <c r="AU53" s="114" t="s">
        <v>1934</v>
      </c>
      <c r="AV53" s="52" t="s">
        <v>20</v>
      </c>
      <c r="AW53" s="114"/>
      <c r="AX53" s="59">
        <v>6</v>
      </c>
      <c r="AY53" s="17" t="s">
        <v>1218</v>
      </c>
      <c r="AZ53" s="60">
        <v>6.875</v>
      </c>
      <c r="BA53" s="109"/>
      <c r="BB53" s="29">
        <v>3</v>
      </c>
      <c r="BC53" s="109"/>
      <c r="BD53" s="115">
        <v>4.2249999999999996</v>
      </c>
      <c r="BE53" s="218" t="s">
        <v>1850</v>
      </c>
      <c r="BF53" s="253" t="s">
        <v>10</v>
      </c>
      <c r="BG53" s="109"/>
      <c r="BH53" s="63">
        <v>5.5</v>
      </c>
      <c r="BI53" s="17"/>
      <c r="BJ53" s="53">
        <v>6.85</v>
      </c>
      <c r="BK53" s="109" t="s">
        <v>1221</v>
      </c>
      <c r="BL53" s="29" t="s">
        <v>10</v>
      </c>
      <c r="BM53" s="29"/>
      <c r="BN53" s="29">
        <v>6.875</v>
      </c>
      <c r="BO53" s="17"/>
      <c r="BP53" s="52">
        <v>5.125</v>
      </c>
      <c r="BQ53" s="114"/>
      <c r="BR53" s="143" t="s">
        <v>20</v>
      </c>
      <c r="BS53" s="118"/>
      <c r="BT53" s="64">
        <v>4.75</v>
      </c>
      <c r="BU53" s="17" t="s">
        <v>1935</v>
      </c>
      <c r="BV53" s="53" t="s">
        <v>20</v>
      </c>
      <c r="BW53" s="17" t="s">
        <v>1930</v>
      </c>
      <c r="BX53" s="125">
        <v>5.75</v>
      </c>
      <c r="BY53" s="17"/>
      <c r="BZ53" s="119" t="s">
        <v>20</v>
      </c>
      <c r="CA53" s="114"/>
      <c r="CB53" s="29"/>
      <c r="CC53" s="17"/>
      <c r="CD53" s="29">
        <v>6</v>
      </c>
      <c r="CE53" s="17" t="s">
        <v>1931</v>
      </c>
      <c r="CF53" s="30" t="s">
        <v>20</v>
      </c>
      <c r="CG53" s="31"/>
      <c r="CH53" s="29">
        <v>6</v>
      </c>
      <c r="CI53" s="57" t="s">
        <v>1872</v>
      </c>
      <c r="CJ53" s="29" t="s">
        <v>20</v>
      </c>
      <c r="CK53" s="17"/>
      <c r="CL53" s="29">
        <v>7</v>
      </c>
      <c r="CM53" s="17"/>
      <c r="CN53" s="64">
        <v>6.25</v>
      </c>
      <c r="CO53" s="17"/>
      <c r="CP53" s="64">
        <v>4.7</v>
      </c>
      <c r="CQ53" s="17"/>
      <c r="CR53" s="29">
        <v>6</v>
      </c>
      <c r="CS53" s="17"/>
      <c r="CT53" s="162" t="s">
        <v>20</v>
      </c>
      <c r="CU53" s="109" t="s">
        <v>1936</v>
      </c>
      <c r="CV53" s="29">
        <v>6.5</v>
      </c>
      <c r="CW53" s="17" t="s">
        <v>673</v>
      </c>
      <c r="CX53" s="29">
        <v>6</v>
      </c>
      <c r="CY53" s="17"/>
      <c r="CZ53" s="17">
        <v>5</v>
      </c>
      <c r="DA53" s="17"/>
      <c r="DB53" s="30">
        <v>4</v>
      </c>
      <c r="DC53" s="31" t="s">
        <v>1857</v>
      </c>
      <c r="DD53" t="s">
        <v>10</v>
      </c>
      <c r="DE53">
        <f t="shared" si="0"/>
        <v>39</v>
      </c>
    </row>
    <row r="54" spans="1:109" ht="19.149999999999999" customHeight="1" x14ac:dyDescent="0.3">
      <c r="A54" s="331">
        <v>202</v>
      </c>
      <c r="B54" s="328"/>
      <c r="C54" s="330">
        <v>166</v>
      </c>
      <c r="D54" s="329" t="s">
        <v>354</v>
      </c>
      <c r="E54" s="329"/>
      <c r="F54" s="336">
        <v>4</v>
      </c>
      <c r="G54" s="338" t="s">
        <v>1993</v>
      </c>
      <c r="H54" s="340" t="s">
        <v>10</v>
      </c>
      <c r="I54" s="340"/>
      <c r="J54" s="342" t="s">
        <v>20</v>
      </c>
      <c r="K54" s="347" t="s">
        <v>1994</v>
      </c>
      <c r="L54" s="351">
        <v>5.6</v>
      </c>
      <c r="M54" s="352" t="s">
        <v>1995</v>
      </c>
      <c r="N54" s="345">
        <v>7.25</v>
      </c>
      <c r="O54" s="347" t="s">
        <v>1996</v>
      </c>
      <c r="P54" s="340" t="s">
        <v>20</v>
      </c>
      <c r="Q54" s="341"/>
      <c r="R54" s="358">
        <v>6.35</v>
      </c>
      <c r="S54" s="347"/>
      <c r="T54" s="360">
        <v>0.39800000000000002</v>
      </c>
      <c r="U54" s="348" t="s">
        <v>587</v>
      </c>
      <c r="V54" s="365">
        <v>5.75</v>
      </c>
      <c r="W54" s="368"/>
      <c r="X54" s="370">
        <v>6</v>
      </c>
      <c r="Y54" s="373"/>
      <c r="Z54" s="362">
        <v>4</v>
      </c>
      <c r="AA54" s="348"/>
      <c r="AB54" s="362">
        <v>4</v>
      </c>
      <c r="AC54" s="348"/>
      <c r="AD54" s="342">
        <v>6</v>
      </c>
      <c r="AE54" s="348" t="s">
        <v>1997</v>
      </c>
      <c r="AF54" s="112" t="s">
        <v>20</v>
      </c>
      <c r="AG54" s="348"/>
      <c r="AH54" s="340" t="s">
        <v>20</v>
      </c>
      <c r="AI54" s="341"/>
      <c r="AJ54" s="362">
        <v>6</v>
      </c>
      <c r="AK54" s="348" t="s">
        <v>1998</v>
      </c>
      <c r="AL54" s="342">
        <v>6.5</v>
      </c>
      <c r="AM54" s="353" t="s">
        <v>608</v>
      </c>
      <c r="AN54" s="362">
        <v>6</v>
      </c>
      <c r="AO54" s="348"/>
      <c r="AP54" s="351">
        <v>5</v>
      </c>
      <c r="AQ54" s="379"/>
      <c r="AR54" s="370">
        <v>6</v>
      </c>
      <c r="AS54" s="348" t="s">
        <v>89</v>
      </c>
      <c r="AT54" s="351">
        <v>6</v>
      </c>
      <c r="AU54" s="379" t="s">
        <v>1999</v>
      </c>
      <c r="AV54" s="351">
        <v>6.25</v>
      </c>
      <c r="AW54" s="379"/>
      <c r="AX54" s="380" t="s">
        <v>20</v>
      </c>
      <c r="AY54" s="348" t="s">
        <v>2000</v>
      </c>
      <c r="AZ54" s="382">
        <v>6.875</v>
      </c>
      <c r="BA54" s="347"/>
      <c r="BB54" s="362">
        <v>7</v>
      </c>
      <c r="BC54" s="347"/>
      <c r="BD54" s="386" t="s">
        <v>20</v>
      </c>
      <c r="BE54" s="387" t="s">
        <v>2001</v>
      </c>
      <c r="BF54" s="362"/>
      <c r="BG54" s="347"/>
      <c r="BH54" s="382">
        <v>5.5</v>
      </c>
      <c r="BI54" s="348" t="s">
        <v>2002</v>
      </c>
      <c r="BJ54" s="362">
        <v>6.85</v>
      </c>
      <c r="BK54" s="347" t="s">
        <v>1354</v>
      </c>
      <c r="BL54" s="362" t="s">
        <v>10</v>
      </c>
      <c r="BM54" s="362"/>
      <c r="BN54" s="362">
        <v>6.875</v>
      </c>
      <c r="BO54" s="348"/>
      <c r="BP54" s="351">
        <v>5.125</v>
      </c>
      <c r="BQ54" s="379"/>
      <c r="BR54" s="357">
        <v>4</v>
      </c>
      <c r="BS54" s="394"/>
      <c r="BT54" s="355">
        <v>4.75</v>
      </c>
      <c r="BU54" s="348" t="s">
        <v>2003</v>
      </c>
      <c r="BV54" s="362" t="s">
        <v>20</v>
      </c>
      <c r="BW54" s="348"/>
      <c r="BX54" s="406">
        <v>5.75</v>
      </c>
      <c r="BY54" s="348" t="s">
        <v>2004</v>
      </c>
      <c r="BZ54" s="396" t="s">
        <v>20</v>
      </c>
      <c r="CA54" s="379"/>
      <c r="CB54" s="362"/>
      <c r="CC54" s="348"/>
      <c r="CD54" s="342">
        <v>6</v>
      </c>
      <c r="CE54" s="354" t="s">
        <v>2005</v>
      </c>
      <c r="CF54" s="340">
        <v>7</v>
      </c>
      <c r="CG54" s="341"/>
      <c r="CH54" s="342" t="s">
        <v>20</v>
      </c>
      <c r="CI54" s="354" t="s">
        <v>2006</v>
      </c>
      <c r="CJ54" s="362">
        <v>4.5</v>
      </c>
      <c r="CK54" s="348"/>
      <c r="CL54" s="362">
        <v>7</v>
      </c>
      <c r="CM54" s="348"/>
      <c r="CN54" s="355">
        <v>6.25</v>
      </c>
      <c r="CO54" s="348"/>
      <c r="CP54" s="355">
        <v>4.7</v>
      </c>
      <c r="CQ54" s="348" t="s">
        <v>2007</v>
      </c>
      <c r="CR54" s="362">
        <v>6</v>
      </c>
      <c r="CS54" s="348"/>
      <c r="CT54" s="342">
        <v>5.3</v>
      </c>
      <c r="CU54" s="347"/>
      <c r="CV54" s="362">
        <v>6.5</v>
      </c>
      <c r="CW54" s="348" t="s">
        <v>673</v>
      </c>
      <c r="CX54" s="362">
        <v>6</v>
      </c>
      <c r="CY54" s="423"/>
      <c r="CZ54" s="348">
        <v>5</v>
      </c>
      <c r="DA54" s="423"/>
      <c r="DB54" s="340">
        <v>4</v>
      </c>
      <c r="DC54" s="341" t="s">
        <v>1325</v>
      </c>
      <c r="DD54" s="331" t="s">
        <v>10</v>
      </c>
      <c r="DE54" s="331">
        <f t="shared" si="0"/>
        <v>38</v>
      </c>
    </row>
    <row r="55" spans="1:109" ht="19.149999999999999" customHeight="1" x14ac:dyDescent="0.3">
      <c r="A55" s="105">
        <v>203</v>
      </c>
      <c r="B55" s="123"/>
      <c r="C55" s="6">
        <v>167</v>
      </c>
      <c r="D55" s="8" t="s">
        <v>355</v>
      </c>
      <c r="E55" s="8"/>
      <c r="F55" s="32">
        <v>4</v>
      </c>
      <c r="G55" s="14"/>
      <c r="H55" s="30" t="s">
        <v>10</v>
      </c>
      <c r="I55" s="30"/>
      <c r="J55" s="53">
        <v>6.5</v>
      </c>
      <c r="K55" s="109"/>
      <c r="L55" s="52">
        <v>5.6</v>
      </c>
      <c r="M55" s="19" t="s">
        <v>1995</v>
      </c>
      <c r="N55" s="108">
        <v>7.25</v>
      </c>
      <c r="O55" s="109" t="s">
        <v>2008</v>
      </c>
      <c r="P55" s="30">
        <v>2.9</v>
      </c>
      <c r="Q55" s="31"/>
      <c r="R55" s="127">
        <v>6.35</v>
      </c>
      <c r="S55" s="109"/>
      <c r="T55" s="22">
        <v>0.39800000000000002</v>
      </c>
      <c r="U55" s="17" t="s">
        <v>587</v>
      </c>
      <c r="V55" s="110">
        <v>5.75</v>
      </c>
      <c r="W55" s="54"/>
      <c r="X55" s="111">
        <v>6</v>
      </c>
      <c r="Y55" s="25"/>
      <c r="Z55" s="29">
        <v>4</v>
      </c>
      <c r="AA55" s="17"/>
      <c r="AB55" s="29">
        <v>4</v>
      </c>
      <c r="AC55" s="17"/>
      <c r="AD55" s="53">
        <v>6</v>
      </c>
      <c r="AE55" s="17"/>
      <c r="AF55" s="112">
        <v>6.25</v>
      </c>
      <c r="AG55" s="17"/>
      <c r="AH55" s="30">
        <v>7</v>
      </c>
      <c r="AJ55" s="29">
        <v>6</v>
      </c>
      <c r="AK55" s="17"/>
      <c r="AL55" s="53">
        <v>6.5</v>
      </c>
      <c r="AM55" s="113" t="s">
        <v>608</v>
      </c>
      <c r="AN55" s="29">
        <v>6</v>
      </c>
      <c r="AO55" s="17"/>
      <c r="AP55" s="52">
        <v>5</v>
      </c>
      <c r="AQ55" s="114"/>
      <c r="AR55" s="111">
        <v>5.5</v>
      </c>
      <c r="AS55" s="17"/>
      <c r="AT55" s="52">
        <v>6</v>
      </c>
      <c r="AU55" s="114" t="s">
        <v>2009</v>
      </c>
      <c r="AV55" s="52">
        <v>6.25</v>
      </c>
      <c r="AW55" s="114" t="s">
        <v>356</v>
      </c>
      <c r="AX55" s="59">
        <v>6</v>
      </c>
      <c r="AY55" s="17"/>
      <c r="AZ55" s="63">
        <v>6.875</v>
      </c>
      <c r="BA55" s="109"/>
      <c r="BB55" s="29">
        <v>7</v>
      </c>
      <c r="BC55" s="109"/>
      <c r="BD55" s="115">
        <v>4.2249999999999996</v>
      </c>
      <c r="BE55" s="17"/>
      <c r="BF55" s="29"/>
      <c r="BG55" s="109"/>
      <c r="BH55" s="63">
        <v>5.5</v>
      </c>
      <c r="BI55" s="17"/>
      <c r="BJ55" s="29">
        <v>6.85</v>
      </c>
      <c r="BK55" s="109" t="s">
        <v>1354</v>
      </c>
      <c r="BL55" s="29" t="s">
        <v>10</v>
      </c>
      <c r="BM55" s="29"/>
      <c r="BN55" s="29">
        <v>6.875</v>
      </c>
      <c r="BO55" s="17" t="s">
        <v>2010</v>
      </c>
      <c r="BP55" s="52">
        <v>5.125</v>
      </c>
      <c r="BQ55" s="114"/>
      <c r="BR55" s="117">
        <v>4</v>
      </c>
      <c r="BS55" s="118"/>
      <c r="BT55" s="64">
        <v>4.75</v>
      </c>
      <c r="BU55" s="17"/>
      <c r="BV55" s="29">
        <v>5</v>
      </c>
      <c r="BW55" s="17"/>
      <c r="BX55" s="125">
        <v>5.75</v>
      </c>
      <c r="BY55" s="17"/>
      <c r="BZ55" s="119">
        <v>4.5</v>
      </c>
      <c r="CA55" s="114"/>
      <c r="CB55" s="29"/>
      <c r="CC55" s="17"/>
      <c r="CD55" s="53">
        <v>6</v>
      </c>
      <c r="CE55" s="57" t="s">
        <v>2011</v>
      </c>
      <c r="CF55" s="30">
        <v>7</v>
      </c>
      <c r="CG55" s="31"/>
      <c r="CH55" s="53">
        <v>6</v>
      </c>
      <c r="CI55" s="57"/>
      <c r="CJ55" s="29">
        <v>4.5</v>
      </c>
      <c r="CK55" s="17"/>
      <c r="CL55" s="29">
        <v>7</v>
      </c>
      <c r="CM55" s="17"/>
      <c r="CN55" s="64">
        <v>6.25</v>
      </c>
      <c r="CO55" s="139" t="s">
        <v>2012</v>
      </c>
      <c r="CP55" s="64">
        <v>4.7</v>
      </c>
      <c r="CQ55" s="17" t="s">
        <v>2007</v>
      </c>
      <c r="CR55" s="29">
        <v>6</v>
      </c>
      <c r="CS55" s="17"/>
      <c r="CT55" s="53">
        <v>5.3</v>
      </c>
      <c r="CU55" s="109"/>
      <c r="CV55" s="29">
        <v>6.5</v>
      </c>
      <c r="CW55" s="17" t="s">
        <v>673</v>
      </c>
      <c r="CX55" s="53">
        <v>6</v>
      </c>
      <c r="CY55" s="17" t="s">
        <v>2013</v>
      </c>
      <c r="CZ55" s="17">
        <v>5</v>
      </c>
      <c r="DA55" s="17" t="s">
        <v>2014</v>
      </c>
      <c r="DB55" s="30">
        <v>4</v>
      </c>
      <c r="DC55" s="31" t="s">
        <v>2015</v>
      </c>
      <c r="DD55" t="s">
        <v>10</v>
      </c>
      <c r="DE55">
        <f t="shared" si="0"/>
        <v>47</v>
      </c>
    </row>
    <row r="56" spans="1:109" ht="19.149999999999999" customHeight="1" x14ac:dyDescent="0.3">
      <c r="A56" s="331">
        <v>220</v>
      </c>
      <c r="B56" s="123"/>
      <c r="C56" s="6">
        <v>184</v>
      </c>
      <c r="D56" s="8" t="s">
        <v>392</v>
      </c>
      <c r="E56" s="8"/>
      <c r="F56" s="32" t="s">
        <v>20</v>
      </c>
      <c r="G56" s="14"/>
      <c r="H56" s="30"/>
      <c r="I56" s="30"/>
      <c r="J56" s="53" t="s">
        <v>20</v>
      </c>
      <c r="K56" s="109"/>
      <c r="L56" s="52" t="s">
        <v>20</v>
      </c>
      <c r="N56" s="108" t="s">
        <v>20</v>
      </c>
      <c r="O56" s="109" t="s">
        <v>2191</v>
      </c>
      <c r="P56" s="30" t="s">
        <v>20</v>
      </c>
      <c r="Q56" s="31"/>
      <c r="R56" s="127" t="s">
        <v>20</v>
      </c>
      <c r="S56" s="109"/>
      <c r="T56" s="22">
        <v>0.39800000000000002</v>
      </c>
      <c r="U56" s="17" t="s">
        <v>587</v>
      </c>
      <c r="V56" s="110" t="s">
        <v>20</v>
      </c>
      <c r="W56" s="54"/>
      <c r="X56" s="111">
        <v>6</v>
      </c>
      <c r="Y56" s="25"/>
      <c r="Z56" s="29" t="s">
        <v>20</v>
      </c>
      <c r="AA56" s="17"/>
      <c r="AB56" s="29">
        <v>4</v>
      </c>
      <c r="AC56" s="17"/>
      <c r="AD56" s="29">
        <v>6</v>
      </c>
      <c r="AE56" s="17"/>
      <c r="AF56" s="112" t="s">
        <v>20</v>
      </c>
      <c r="AG56" s="17"/>
      <c r="AH56" s="30" t="s">
        <v>20</v>
      </c>
      <c r="AJ56" s="29">
        <v>6</v>
      </c>
      <c r="AK56" s="17"/>
      <c r="AL56" s="53">
        <v>6.5</v>
      </c>
      <c r="AM56" s="113" t="s">
        <v>608</v>
      </c>
      <c r="AN56" s="29" t="s">
        <v>20</v>
      </c>
      <c r="AO56" s="17"/>
      <c r="AP56" s="52" t="s">
        <v>20</v>
      </c>
      <c r="AQ56" s="114"/>
      <c r="AR56" s="111">
        <v>6</v>
      </c>
      <c r="AS56" s="17" t="s">
        <v>2177</v>
      </c>
      <c r="AT56" s="52">
        <v>6</v>
      </c>
      <c r="AU56" s="114"/>
      <c r="AV56" s="52">
        <v>6.25</v>
      </c>
      <c r="AW56" s="114"/>
      <c r="AX56" s="59">
        <v>6</v>
      </c>
      <c r="AY56" s="17" t="s">
        <v>2192</v>
      </c>
      <c r="AZ56" s="63">
        <v>6.875</v>
      </c>
      <c r="BA56" s="109"/>
      <c r="BB56" s="29" t="s">
        <v>20</v>
      </c>
      <c r="BC56" s="109"/>
      <c r="BD56" s="115" t="s">
        <v>20</v>
      </c>
      <c r="BE56" s="29"/>
      <c r="BF56" s="29"/>
      <c r="BG56" s="109"/>
      <c r="BH56" s="63">
        <v>5.5</v>
      </c>
      <c r="BI56" s="17"/>
      <c r="BJ56" s="29" t="s">
        <v>20</v>
      </c>
      <c r="BK56" s="109"/>
      <c r="BL56" s="29"/>
      <c r="BM56" s="29"/>
      <c r="BN56" s="29">
        <v>6.875</v>
      </c>
      <c r="BO56" s="29"/>
      <c r="BP56" s="52">
        <v>5.125</v>
      </c>
      <c r="BQ56" s="114"/>
      <c r="BR56" s="117">
        <v>4</v>
      </c>
      <c r="BS56" s="118"/>
      <c r="BT56" s="217" t="s">
        <v>20</v>
      </c>
      <c r="BU56" s="217"/>
      <c r="BV56" s="29" t="s">
        <v>20</v>
      </c>
      <c r="BW56" s="17" t="s">
        <v>1230</v>
      </c>
      <c r="BX56" s="125">
        <v>5.75</v>
      </c>
      <c r="BY56" s="29"/>
      <c r="BZ56" s="119" t="s">
        <v>20</v>
      </c>
      <c r="CA56" s="114"/>
      <c r="CB56" s="29"/>
      <c r="CC56" s="17"/>
      <c r="CD56" s="29">
        <v>6</v>
      </c>
      <c r="CE56" s="29"/>
      <c r="CF56" s="30">
        <v>7</v>
      </c>
      <c r="CG56" s="31"/>
      <c r="CH56" s="53" t="s">
        <v>20</v>
      </c>
      <c r="CI56" s="57" t="s">
        <v>2193</v>
      </c>
      <c r="CJ56" s="29">
        <v>4.5</v>
      </c>
      <c r="CK56" s="17"/>
      <c r="CL56" s="29" t="s">
        <v>20</v>
      </c>
      <c r="CM56" s="17"/>
      <c r="CN56" s="64">
        <v>6.25</v>
      </c>
      <c r="CO56" s="17"/>
      <c r="CP56" s="64">
        <v>4.7</v>
      </c>
      <c r="CQ56" s="29"/>
      <c r="CR56" s="29">
        <v>6</v>
      </c>
      <c r="CS56" s="29"/>
      <c r="CT56" s="53" t="s">
        <v>20</v>
      </c>
      <c r="CU56" s="53"/>
      <c r="CV56" s="29">
        <v>6.5</v>
      </c>
      <c r="CW56" s="17" t="s">
        <v>673</v>
      </c>
      <c r="CX56" s="29">
        <v>6</v>
      </c>
      <c r="CY56" s="17"/>
      <c r="CZ56" s="17">
        <v>5</v>
      </c>
      <c r="DA56" s="17"/>
      <c r="DB56" s="30">
        <v>4</v>
      </c>
      <c r="DC56" s="31" t="s">
        <v>2194</v>
      </c>
      <c r="DD56" t="s">
        <v>10</v>
      </c>
      <c r="DE56">
        <f t="shared" si="0"/>
        <v>26</v>
      </c>
    </row>
    <row r="57" spans="1:109" ht="19.149999999999999" customHeight="1" x14ac:dyDescent="0.3">
      <c r="A57" s="105">
        <v>192</v>
      </c>
      <c r="B57" s="123">
        <v>532111</v>
      </c>
      <c r="C57" s="6">
        <v>158</v>
      </c>
      <c r="D57" s="8" t="s">
        <v>327</v>
      </c>
      <c r="E57" s="8"/>
      <c r="F57" s="32">
        <v>1.5</v>
      </c>
      <c r="G57" s="14" t="s">
        <v>1862</v>
      </c>
      <c r="H57" s="30" t="s">
        <v>10</v>
      </c>
      <c r="I57" s="30"/>
      <c r="J57" s="151">
        <v>16.5</v>
      </c>
      <c r="K57" s="109" t="s">
        <v>1876</v>
      </c>
      <c r="L57" s="52">
        <v>5.6</v>
      </c>
      <c r="M57" s="19" t="s">
        <v>1845</v>
      </c>
      <c r="N57" s="108">
        <v>7.25</v>
      </c>
      <c r="O57" s="109" t="s">
        <v>1859</v>
      </c>
      <c r="P57" s="30">
        <v>2.9</v>
      </c>
      <c r="Q57" s="31" t="s">
        <v>1847</v>
      </c>
      <c r="R57" s="127">
        <v>9.35</v>
      </c>
      <c r="S57" s="109" t="s">
        <v>328</v>
      </c>
      <c r="T57" s="135">
        <v>0.29870000000000002</v>
      </c>
      <c r="U57" s="17" t="s">
        <v>1801</v>
      </c>
      <c r="V57" s="252">
        <v>10</v>
      </c>
      <c r="W57" s="146" t="s">
        <v>1877</v>
      </c>
      <c r="X57" s="125">
        <v>6</v>
      </c>
      <c r="Y57" s="25" t="s">
        <v>1878</v>
      </c>
      <c r="Z57" s="29">
        <v>4</v>
      </c>
      <c r="AA57" s="17"/>
      <c r="AB57" s="29">
        <v>4</v>
      </c>
      <c r="AC57" s="17"/>
      <c r="AD57" s="29">
        <v>6</v>
      </c>
      <c r="AE57" s="17"/>
      <c r="AF57" s="112">
        <v>5</v>
      </c>
      <c r="AG57" s="17"/>
      <c r="AH57" s="30">
        <v>7</v>
      </c>
      <c r="AI57" s="31" t="s">
        <v>1879</v>
      </c>
      <c r="AJ57" s="162">
        <v>11</v>
      </c>
      <c r="AK57" s="130" t="s">
        <v>1880</v>
      </c>
      <c r="AL57" s="53">
        <v>6.5</v>
      </c>
      <c r="AM57" s="113" t="s">
        <v>608</v>
      </c>
      <c r="AN57" s="29">
        <v>6</v>
      </c>
      <c r="AO57" s="156" t="s">
        <v>1881</v>
      </c>
      <c r="AP57" s="52">
        <v>5</v>
      </c>
      <c r="AQ57" s="114" t="s">
        <v>1882</v>
      </c>
      <c r="AR57" s="29">
        <v>10</v>
      </c>
      <c r="AS57" s="25" t="s">
        <v>329</v>
      </c>
      <c r="AT57" s="52">
        <v>11.5</v>
      </c>
      <c r="AU57" s="114" t="s">
        <v>1883</v>
      </c>
      <c r="AV57" s="52">
        <v>6.25</v>
      </c>
      <c r="AW57" s="114"/>
      <c r="AX57" s="136">
        <v>6</v>
      </c>
      <c r="AY57" s="17" t="s">
        <v>1218</v>
      </c>
      <c r="AZ57" s="60">
        <v>6.875</v>
      </c>
      <c r="BA57" s="148" t="s">
        <v>1884</v>
      </c>
      <c r="BB57" s="53">
        <v>5</v>
      </c>
      <c r="BC57" s="109" t="s">
        <v>1885</v>
      </c>
      <c r="BD57" s="115">
        <v>4.2249999999999996</v>
      </c>
      <c r="BE57" s="218" t="s">
        <v>1850</v>
      </c>
      <c r="BF57" s="153">
        <v>0.04</v>
      </c>
      <c r="BG57" s="109" t="s">
        <v>1886</v>
      </c>
      <c r="BH57" s="63">
        <v>5.5</v>
      </c>
      <c r="BI57" s="17" t="s">
        <v>1887</v>
      </c>
      <c r="BJ57" s="53">
        <v>6.85</v>
      </c>
      <c r="BK57" s="109" t="s">
        <v>1888</v>
      </c>
      <c r="BL57" s="29">
        <v>9</v>
      </c>
      <c r="BM57" s="17" t="s">
        <v>330</v>
      </c>
      <c r="BN57" s="29">
        <v>6.875</v>
      </c>
      <c r="BO57" s="17"/>
      <c r="BP57" s="52">
        <v>5.125</v>
      </c>
      <c r="BQ57" s="114" t="s">
        <v>1889</v>
      </c>
      <c r="BR57" s="143">
        <v>4</v>
      </c>
      <c r="BS57" s="149" t="s">
        <v>331</v>
      </c>
      <c r="BT57" s="53">
        <v>8</v>
      </c>
      <c r="BU57" s="17" t="s">
        <v>1890</v>
      </c>
      <c r="BV57" s="53">
        <v>8</v>
      </c>
      <c r="BW57" s="17" t="s">
        <v>1891</v>
      </c>
      <c r="BX57" s="125">
        <v>5.75</v>
      </c>
      <c r="BY57" s="17" t="s">
        <v>1853</v>
      </c>
      <c r="BZ57" s="119">
        <v>10.5</v>
      </c>
      <c r="CA57" s="114" t="s">
        <v>1892</v>
      </c>
      <c r="CB57" s="29" t="s">
        <v>10</v>
      </c>
      <c r="CC57" s="17"/>
      <c r="CD57" s="53">
        <v>6</v>
      </c>
      <c r="CE57" s="57" t="s">
        <v>1893</v>
      </c>
      <c r="CF57" s="30">
        <v>15</v>
      </c>
      <c r="CG57" s="31" t="s">
        <v>332</v>
      </c>
      <c r="CH57" s="29">
        <v>6</v>
      </c>
      <c r="CI57" s="57" t="s">
        <v>1894</v>
      </c>
      <c r="CJ57" s="29">
        <v>4.5</v>
      </c>
      <c r="CK57" s="17" t="s">
        <v>1895</v>
      </c>
      <c r="CL57" s="29">
        <v>7</v>
      </c>
      <c r="CM57" s="17"/>
      <c r="CN57" s="127">
        <v>6.25</v>
      </c>
      <c r="CO57" s="139" t="s">
        <v>1896</v>
      </c>
      <c r="CP57" s="127">
        <v>4.7</v>
      </c>
      <c r="CQ57" s="17" t="s">
        <v>1897</v>
      </c>
      <c r="CR57" s="53">
        <v>7</v>
      </c>
      <c r="CS57" s="17" t="s">
        <v>333</v>
      </c>
      <c r="CT57" s="162" t="s">
        <v>20</v>
      </c>
      <c r="CU57" s="132" t="s">
        <v>1898</v>
      </c>
      <c r="CV57" s="29">
        <v>12.4</v>
      </c>
      <c r="CW57" s="17" t="s">
        <v>1899</v>
      </c>
      <c r="CX57" s="29">
        <v>6</v>
      </c>
      <c r="CY57" s="17"/>
      <c r="CZ57" s="17">
        <v>10</v>
      </c>
      <c r="DA57" s="17" t="s">
        <v>1900</v>
      </c>
      <c r="DB57" s="30">
        <v>4</v>
      </c>
      <c r="DC57" s="31" t="s">
        <v>1857</v>
      </c>
      <c r="DD57" t="s">
        <v>10</v>
      </c>
      <c r="DE57">
        <f t="shared" si="0"/>
        <v>48</v>
      </c>
    </row>
    <row r="58" spans="1:109" s="105" customFormat="1" ht="19.149999999999999" customHeight="1" x14ac:dyDescent="0.3">
      <c r="A58" s="331">
        <v>198</v>
      </c>
      <c r="B58" s="120" t="s">
        <v>343</v>
      </c>
      <c r="C58" s="69">
        <v>164</v>
      </c>
      <c r="D58" s="160" t="s">
        <v>344</v>
      </c>
      <c r="E58" s="160"/>
      <c r="F58" s="256">
        <v>4</v>
      </c>
      <c r="G58" s="72" t="s">
        <v>1947</v>
      </c>
      <c r="H58" s="73" t="s">
        <v>271</v>
      </c>
      <c r="I58" s="74" t="s">
        <v>1948</v>
      </c>
      <c r="J58" s="103">
        <v>8.5</v>
      </c>
      <c r="K58" s="83" t="s">
        <v>1949</v>
      </c>
      <c r="L58" s="77">
        <v>5.5</v>
      </c>
      <c r="M58" s="78" t="s">
        <v>1950</v>
      </c>
      <c r="N58" s="122" t="s">
        <v>271</v>
      </c>
      <c r="O58" s="83" t="s">
        <v>1951</v>
      </c>
      <c r="P58" s="73">
        <v>2.9</v>
      </c>
      <c r="Q58" s="81"/>
      <c r="R58" s="430">
        <v>15</v>
      </c>
      <c r="S58" s="83" t="s">
        <v>345</v>
      </c>
      <c r="T58" s="361">
        <v>8</v>
      </c>
      <c r="U58" s="129" t="s">
        <v>1952</v>
      </c>
      <c r="V58" s="433">
        <v>14.8</v>
      </c>
      <c r="W58" s="86" t="s">
        <v>1953</v>
      </c>
      <c r="X58" s="372">
        <v>6</v>
      </c>
      <c r="Y58" s="88" t="s">
        <v>1954</v>
      </c>
      <c r="Z58" s="89">
        <v>4</v>
      </c>
      <c r="AA58" s="76" t="s">
        <v>1955</v>
      </c>
      <c r="AB58" s="89">
        <v>4</v>
      </c>
      <c r="AC58" s="76"/>
      <c r="AD58" s="89">
        <v>6</v>
      </c>
      <c r="AE58" s="76" t="s">
        <v>1956</v>
      </c>
      <c r="AF58" s="90">
        <v>6</v>
      </c>
      <c r="AG58" s="76"/>
      <c r="AH58" s="73">
        <v>7</v>
      </c>
      <c r="AI58" s="81" t="s">
        <v>1957</v>
      </c>
      <c r="AJ58" s="375" t="s">
        <v>271</v>
      </c>
      <c r="AK58" s="376" t="s">
        <v>1958</v>
      </c>
      <c r="AL58" s="103">
        <v>6.5</v>
      </c>
      <c r="AM58" s="91" t="s">
        <v>608</v>
      </c>
      <c r="AN58" s="89" t="s">
        <v>271</v>
      </c>
      <c r="AO58" s="76" t="s">
        <v>1959</v>
      </c>
      <c r="AP58" s="77">
        <v>5</v>
      </c>
      <c r="AQ58" s="92" t="s">
        <v>1960</v>
      </c>
      <c r="AR58" s="89">
        <v>9</v>
      </c>
      <c r="AS58" s="76" t="s">
        <v>346</v>
      </c>
      <c r="AT58" s="77">
        <v>6</v>
      </c>
      <c r="AU58" s="92" t="s">
        <v>1961</v>
      </c>
      <c r="AV58" s="77">
        <v>5.7</v>
      </c>
      <c r="AW58" s="92" t="s">
        <v>347</v>
      </c>
      <c r="AX58" s="381">
        <v>6</v>
      </c>
      <c r="AY58" s="76" t="s">
        <v>1962</v>
      </c>
      <c r="AZ58" s="384">
        <v>6.875</v>
      </c>
      <c r="BA58" s="95" t="s">
        <v>1963</v>
      </c>
      <c r="BB58" s="89">
        <v>7</v>
      </c>
      <c r="BC58" s="83" t="s">
        <v>1964</v>
      </c>
      <c r="BD58" s="96">
        <v>4.2249999999999996</v>
      </c>
      <c r="BE58" s="254" t="s">
        <v>1850</v>
      </c>
      <c r="BF58" s="389">
        <v>7.0000000000000007E-2</v>
      </c>
      <c r="BG58" s="83" t="s">
        <v>1965</v>
      </c>
      <c r="BH58" s="384">
        <v>5.5</v>
      </c>
      <c r="BI58" s="76" t="s">
        <v>1966</v>
      </c>
      <c r="BJ58" s="103" t="s">
        <v>271</v>
      </c>
      <c r="BK58" s="83" t="s">
        <v>1967</v>
      </c>
      <c r="BL58" s="89">
        <v>9</v>
      </c>
      <c r="BM58" s="76" t="s">
        <v>330</v>
      </c>
      <c r="BN58" s="89">
        <v>6.875</v>
      </c>
      <c r="BO58" s="76" t="s">
        <v>1968</v>
      </c>
      <c r="BP58" s="77">
        <v>5.125</v>
      </c>
      <c r="BQ58" s="92" t="s">
        <v>1969</v>
      </c>
      <c r="BR58" s="100">
        <v>4</v>
      </c>
      <c r="BS58" s="101" t="s">
        <v>10</v>
      </c>
      <c r="BT58" s="82">
        <v>4.75</v>
      </c>
      <c r="BU58" s="76" t="s">
        <v>1970</v>
      </c>
      <c r="BV58" s="89">
        <v>5</v>
      </c>
      <c r="BW58" s="395" t="s">
        <v>1971</v>
      </c>
      <c r="BX58" s="372">
        <v>5.75</v>
      </c>
      <c r="BY58" s="76" t="s">
        <v>1972</v>
      </c>
      <c r="BZ58" s="102">
        <v>4.5</v>
      </c>
      <c r="CA58" s="92" t="s">
        <v>1973</v>
      </c>
      <c r="CB58" s="103" t="s">
        <v>271</v>
      </c>
      <c r="CC58" s="76" t="s">
        <v>1974</v>
      </c>
      <c r="CD58" s="89">
        <v>6</v>
      </c>
      <c r="CE58" s="76" t="s">
        <v>1975</v>
      </c>
      <c r="CF58" s="73">
        <v>13</v>
      </c>
      <c r="CG58" s="81" t="s">
        <v>348</v>
      </c>
      <c r="CH58" s="103">
        <v>7</v>
      </c>
      <c r="CI58" s="80" t="s">
        <v>1976</v>
      </c>
      <c r="CJ58" s="89">
        <v>4.5</v>
      </c>
      <c r="CK58" s="76" t="s">
        <v>1676</v>
      </c>
      <c r="CL58" s="89">
        <v>7</v>
      </c>
      <c r="CM58" s="80" t="s">
        <v>1977</v>
      </c>
      <c r="CN58" s="82">
        <v>6</v>
      </c>
      <c r="CO58" s="104" t="s">
        <v>1978</v>
      </c>
      <c r="CP58" s="82">
        <v>4.7</v>
      </c>
      <c r="CQ58" s="76" t="s">
        <v>1979</v>
      </c>
      <c r="CR58" s="89">
        <v>9</v>
      </c>
      <c r="CS58" s="76" t="s">
        <v>349</v>
      </c>
      <c r="CT58" s="103">
        <v>5.3</v>
      </c>
      <c r="CU58" s="83" t="s">
        <v>1980</v>
      </c>
      <c r="CV58" s="89">
        <v>6.5</v>
      </c>
      <c r="CW58" s="76" t="s">
        <v>1981</v>
      </c>
      <c r="CX58" s="89">
        <v>6</v>
      </c>
      <c r="CY58" s="76" t="s">
        <v>1982</v>
      </c>
      <c r="CZ58" s="76">
        <v>5</v>
      </c>
      <c r="DA58" s="76" t="s">
        <v>1983</v>
      </c>
      <c r="DB58" s="73">
        <v>4</v>
      </c>
      <c r="DC58" s="81" t="s">
        <v>1984</v>
      </c>
      <c r="DD58" s="105" t="s">
        <v>10</v>
      </c>
      <c r="DE58" s="105">
        <f>COUNT(F58:DB58)+6</f>
        <v>51</v>
      </c>
    </row>
    <row r="59" spans="1:109" s="105" customFormat="1" ht="19.149999999999999" customHeight="1" x14ac:dyDescent="0.3">
      <c r="A59" s="331"/>
      <c r="B59" s="120"/>
      <c r="C59" s="69"/>
      <c r="D59" s="598" t="s">
        <v>2429</v>
      </c>
      <c r="E59" s="160"/>
      <c r="F59" s="256"/>
      <c r="G59" s="72"/>
      <c r="H59" s="73"/>
      <c r="I59" s="74"/>
      <c r="J59" s="103"/>
      <c r="K59" s="83"/>
      <c r="L59" s="77"/>
      <c r="M59" s="78"/>
      <c r="N59" s="122"/>
      <c r="O59" s="83"/>
      <c r="P59" s="73"/>
      <c r="Q59" s="81"/>
      <c r="R59" s="430"/>
      <c r="S59" s="83"/>
      <c r="T59" s="361"/>
      <c r="U59" s="129"/>
      <c r="V59" s="433"/>
      <c r="W59" s="86"/>
      <c r="X59" s="372"/>
      <c r="Y59" s="88"/>
      <c r="Z59" s="89"/>
      <c r="AA59" s="76"/>
      <c r="AB59" s="89"/>
      <c r="AC59" s="76"/>
      <c r="AD59" s="89"/>
      <c r="AE59" s="76"/>
      <c r="AF59" s="90"/>
      <c r="AG59" s="76"/>
      <c r="AH59" s="73"/>
      <c r="AI59" s="81"/>
      <c r="AJ59" s="375"/>
      <c r="AK59" s="376"/>
      <c r="AL59" s="103"/>
      <c r="AM59" s="91"/>
      <c r="AN59" s="89"/>
      <c r="AO59" s="76"/>
      <c r="AP59" s="77"/>
      <c r="AQ59" s="92"/>
      <c r="AR59" s="89"/>
      <c r="AS59" s="76"/>
      <c r="AT59" s="77"/>
      <c r="AU59" s="92"/>
      <c r="AV59" s="77"/>
      <c r="AW59" s="92"/>
      <c r="AX59" s="381"/>
      <c r="AY59" s="76"/>
      <c r="AZ59" s="384"/>
      <c r="BA59" s="95"/>
      <c r="BB59" s="89"/>
      <c r="BC59" s="83"/>
      <c r="BD59" s="96"/>
      <c r="BE59" s="254"/>
      <c r="BF59" s="389"/>
      <c r="BG59" s="83"/>
      <c r="BH59" s="384"/>
      <c r="BI59" s="76"/>
      <c r="BJ59" s="103"/>
      <c r="BK59" s="83"/>
      <c r="BL59" s="89"/>
      <c r="BM59" s="76"/>
      <c r="BN59" s="89"/>
      <c r="BO59" s="76"/>
      <c r="BP59" s="77"/>
      <c r="BQ59" s="92"/>
      <c r="BR59" s="100"/>
      <c r="BS59" s="101"/>
      <c r="BT59" s="82"/>
      <c r="BU59" s="76"/>
      <c r="BV59" s="89"/>
      <c r="BW59" s="395"/>
      <c r="BX59" s="372"/>
      <c r="BY59" s="76"/>
      <c r="BZ59" s="102"/>
      <c r="CA59" s="92"/>
      <c r="CB59" s="103"/>
      <c r="CC59" s="76"/>
      <c r="CD59" s="89"/>
      <c r="CE59" s="76"/>
      <c r="CF59" s="73"/>
      <c r="CG59" s="81"/>
      <c r="CH59" s="103"/>
      <c r="CI59" s="80"/>
      <c r="CJ59" s="89"/>
      <c r="CK59" s="76"/>
      <c r="CL59" s="89"/>
      <c r="CM59" s="80"/>
      <c r="CN59" s="82"/>
      <c r="CO59" s="104"/>
      <c r="CP59" s="82"/>
      <c r="CQ59" s="76"/>
      <c r="CR59" s="89"/>
      <c r="CS59" s="76"/>
      <c r="CT59" s="103"/>
      <c r="CU59" s="83"/>
      <c r="CV59" s="89"/>
      <c r="CW59" s="76"/>
      <c r="CX59" s="89"/>
      <c r="CY59" s="76"/>
      <c r="CZ59" s="76"/>
      <c r="DA59" s="76"/>
      <c r="DB59" s="73"/>
      <c r="DC59" s="81"/>
    </row>
    <row r="60" spans="1:109" ht="19.149999999999999" customHeight="1" x14ac:dyDescent="0.3">
      <c r="A60" s="331">
        <v>4</v>
      </c>
      <c r="B60" s="123">
        <v>11521</v>
      </c>
      <c r="C60" s="6">
        <v>3</v>
      </c>
      <c r="D60" s="8" t="s">
        <v>23</v>
      </c>
      <c r="E60" s="8"/>
      <c r="F60" s="32" t="s">
        <v>20</v>
      </c>
      <c r="G60" s="14"/>
      <c r="H60" s="30"/>
      <c r="I60" s="30"/>
      <c r="J60" s="107" t="s">
        <v>20</v>
      </c>
      <c r="K60" s="17"/>
      <c r="L60" s="52" t="s">
        <v>20</v>
      </c>
      <c r="N60" s="108" t="s">
        <v>20</v>
      </c>
      <c r="O60" s="109"/>
      <c r="P60" s="30" t="s">
        <v>20</v>
      </c>
      <c r="Q60" s="31"/>
      <c r="R60" s="64" t="s">
        <v>20</v>
      </c>
      <c r="S60" s="109" t="s">
        <v>24</v>
      </c>
      <c r="T60" s="22">
        <v>0.39800000000000002</v>
      </c>
      <c r="U60" s="17" t="s">
        <v>587</v>
      </c>
      <c r="V60" s="110" t="s">
        <v>20</v>
      </c>
      <c r="W60" s="54"/>
      <c r="X60" s="125" t="s">
        <v>20</v>
      </c>
      <c r="Y60" s="25" t="s">
        <v>588</v>
      </c>
      <c r="Z60" s="53" t="s">
        <v>20</v>
      </c>
      <c r="AA60" s="17" t="s">
        <v>602</v>
      </c>
      <c r="AB60" s="29">
        <v>4</v>
      </c>
      <c r="AC60" s="17"/>
      <c r="AD60" s="29" t="s">
        <v>20</v>
      </c>
      <c r="AE60" s="17"/>
      <c r="AF60" s="112" t="s">
        <v>20</v>
      </c>
      <c r="AG60" s="17"/>
      <c r="AH60" s="30" t="s">
        <v>20</v>
      </c>
      <c r="AJ60" s="29" t="s">
        <v>20</v>
      </c>
      <c r="AK60" s="17"/>
      <c r="AL60" s="53" t="s">
        <v>20</v>
      </c>
      <c r="AN60" s="29" t="s">
        <v>20</v>
      </c>
      <c r="AO60" s="17"/>
      <c r="AP60" s="52" t="s">
        <v>20</v>
      </c>
      <c r="AQ60" s="114"/>
      <c r="AR60" s="29" t="s">
        <v>20</v>
      </c>
      <c r="AS60" s="17"/>
      <c r="AT60" s="52" t="s">
        <v>20</v>
      </c>
      <c r="AU60" s="114"/>
      <c r="AV60" s="52" t="s">
        <v>20</v>
      </c>
      <c r="AW60" s="114"/>
      <c r="AX60" s="59" t="s">
        <v>20</v>
      </c>
      <c r="AY60" s="29"/>
      <c r="AZ60" s="60" t="s">
        <v>20</v>
      </c>
      <c r="BA60" s="109"/>
      <c r="BB60" s="29" t="s">
        <v>20</v>
      </c>
      <c r="BC60" s="109"/>
      <c r="BD60" s="115" t="s">
        <v>20</v>
      </c>
      <c r="BE60" s="29"/>
      <c r="BF60" s="116"/>
      <c r="BG60" s="109"/>
      <c r="BH60" s="63">
        <v>5.5</v>
      </c>
      <c r="BI60" s="17"/>
      <c r="BJ60" s="29" t="s">
        <v>20</v>
      </c>
      <c r="BK60" s="29"/>
      <c r="BL60" s="29"/>
      <c r="BM60" s="29"/>
      <c r="BN60" s="29">
        <v>6.875</v>
      </c>
      <c r="BO60" s="17" t="s">
        <v>603</v>
      </c>
      <c r="BP60" s="52" t="s">
        <v>20</v>
      </c>
      <c r="BQ60" s="114"/>
      <c r="BR60" s="117">
        <v>4</v>
      </c>
      <c r="BS60" s="118" t="s">
        <v>10</v>
      </c>
      <c r="BT60" s="29" t="s">
        <v>20</v>
      </c>
      <c r="BU60" s="29"/>
      <c r="BV60" s="29" t="s">
        <v>20</v>
      </c>
      <c r="BW60" s="29"/>
      <c r="BX60" s="29" t="s">
        <v>20</v>
      </c>
      <c r="BY60" s="29"/>
      <c r="BZ60" s="119" t="s">
        <v>20</v>
      </c>
      <c r="CA60" s="114"/>
      <c r="CB60" s="29"/>
      <c r="CC60" s="17"/>
      <c r="CD60" s="29" t="s">
        <v>20</v>
      </c>
      <c r="CE60" s="29"/>
      <c r="CF60" s="30" t="s">
        <v>20</v>
      </c>
      <c r="CG60" s="31"/>
      <c r="CH60" s="29" t="s">
        <v>20</v>
      </c>
      <c r="CI60" s="29"/>
      <c r="CJ60" s="29">
        <v>4.5</v>
      </c>
      <c r="CK60" s="17"/>
      <c r="CL60" s="29" t="s">
        <v>20</v>
      </c>
      <c r="CN60" s="64" t="s">
        <v>20</v>
      </c>
      <c r="CO60" s="17" t="s">
        <v>604</v>
      </c>
      <c r="CP60" s="64" t="s">
        <v>20</v>
      </c>
      <c r="CQ60" s="29"/>
      <c r="CR60" s="29" t="s">
        <v>20</v>
      </c>
      <c r="CS60" s="29"/>
      <c r="CT60" s="53" t="s">
        <v>20</v>
      </c>
      <c r="CU60" s="53"/>
      <c r="CV60" s="29">
        <v>1.5</v>
      </c>
      <c r="CW60" s="17" t="s">
        <v>590</v>
      </c>
      <c r="CX60" s="29">
        <v>6</v>
      </c>
      <c r="CY60" s="17"/>
      <c r="CZ60" s="17">
        <v>5</v>
      </c>
      <c r="DA60" s="17" t="s">
        <v>605</v>
      </c>
      <c r="DB60" s="30" t="s">
        <v>20</v>
      </c>
      <c r="DC60" s="31" t="s">
        <v>606</v>
      </c>
      <c r="DD60" t="s">
        <v>10</v>
      </c>
      <c r="DE60">
        <f>COUNT(F60:DB60)</f>
        <v>9</v>
      </c>
    </row>
    <row r="61" spans="1:109" ht="19.149999999999999" customHeight="1" x14ac:dyDescent="0.3">
      <c r="A61" s="105">
        <v>5</v>
      </c>
      <c r="B61" s="123">
        <v>81291</v>
      </c>
      <c r="C61" s="6">
        <v>4</v>
      </c>
      <c r="D61" s="8" t="s">
        <v>25</v>
      </c>
      <c r="E61" s="8"/>
      <c r="F61" s="32" t="s">
        <v>20</v>
      </c>
      <c r="G61" s="14"/>
      <c r="H61" s="30"/>
      <c r="I61" s="30"/>
      <c r="J61" s="53">
        <v>6.5</v>
      </c>
      <c r="K61" s="109" t="s">
        <v>607</v>
      </c>
      <c r="L61" s="52" t="s">
        <v>20</v>
      </c>
      <c r="N61" s="108" t="s">
        <v>20</v>
      </c>
      <c r="O61" s="109"/>
      <c r="P61" s="30" t="s">
        <v>20</v>
      </c>
      <c r="Q61" s="31"/>
      <c r="R61" s="64">
        <v>6.35</v>
      </c>
      <c r="S61" s="109"/>
      <c r="T61" s="22">
        <v>0.39800000000000002</v>
      </c>
      <c r="U61" s="17" t="s">
        <v>587</v>
      </c>
      <c r="V61" s="110" t="s">
        <v>20</v>
      </c>
      <c r="W61" s="54"/>
      <c r="X61" s="125" t="s">
        <v>20</v>
      </c>
      <c r="Y61" s="25" t="s">
        <v>588</v>
      </c>
      <c r="Z61" s="53" t="s">
        <v>20</v>
      </c>
      <c r="AA61" s="17" t="s">
        <v>602</v>
      </c>
      <c r="AB61" s="29">
        <v>4</v>
      </c>
      <c r="AC61" s="17"/>
      <c r="AD61" s="29" t="s">
        <v>20</v>
      </c>
      <c r="AE61" s="17"/>
      <c r="AF61" s="112" t="s">
        <v>20</v>
      </c>
      <c r="AG61" s="17"/>
      <c r="AH61" s="30" t="s">
        <v>20</v>
      </c>
      <c r="AJ61" s="29">
        <v>6</v>
      </c>
      <c r="AK61" s="17"/>
      <c r="AL61" s="53">
        <v>6.5</v>
      </c>
      <c r="AM61" s="113" t="s">
        <v>608</v>
      </c>
      <c r="AN61" s="29" t="s">
        <v>20</v>
      </c>
      <c r="AO61" s="17"/>
      <c r="AP61" s="52" t="s">
        <v>20</v>
      </c>
      <c r="AQ61" s="114"/>
      <c r="AR61" s="29" t="s">
        <v>20</v>
      </c>
      <c r="AS61" s="17"/>
      <c r="AT61" s="52" t="s">
        <v>20</v>
      </c>
      <c r="AU61" s="114"/>
      <c r="AV61" s="52" t="s">
        <v>20</v>
      </c>
      <c r="AW61" s="114"/>
      <c r="AX61" s="59" t="s">
        <v>20</v>
      </c>
      <c r="AY61" s="29"/>
      <c r="AZ61" s="60">
        <v>6.875</v>
      </c>
      <c r="BA61" s="109" t="s">
        <v>609</v>
      </c>
      <c r="BB61" s="29" t="s">
        <v>20</v>
      </c>
      <c r="BC61" s="109"/>
      <c r="BD61" s="115" t="s">
        <v>20</v>
      </c>
      <c r="BE61" s="29"/>
      <c r="BF61" s="116"/>
      <c r="BG61" s="109"/>
      <c r="BH61" s="63">
        <v>5.5</v>
      </c>
      <c r="BI61" s="17"/>
      <c r="BJ61" s="29" t="s">
        <v>20</v>
      </c>
      <c r="BK61" s="29"/>
      <c r="BL61" s="29"/>
      <c r="BM61" s="29"/>
      <c r="BN61" s="29">
        <v>6.875</v>
      </c>
      <c r="BO61" s="17" t="s">
        <v>610</v>
      </c>
      <c r="BP61" s="52">
        <v>5.125</v>
      </c>
      <c r="BQ61" s="114"/>
      <c r="BR61" s="117">
        <v>4</v>
      </c>
      <c r="BS61" s="118"/>
      <c r="BT61" s="29" t="s">
        <v>20</v>
      </c>
      <c r="BU61" s="29"/>
      <c r="BV61" s="29" t="s">
        <v>20</v>
      </c>
      <c r="BW61" s="29"/>
      <c r="BX61" s="29" t="s">
        <v>20</v>
      </c>
      <c r="BY61" s="29"/>
      <c r="BZ61" s="119" t="s">
        <v>20</v>
      </c>
      <c r="CA61" s="114"/>
      <c r="CB61" s="29"/>
      <c r="CC61" s="17"/>
      <c r="CD61" s="29">
        <v>6</v>
      </c>
      <c r="CE61" s="17"/>
      <c r="CF61" s="30">
        <v>7</v>
      </c>
      <c r="CG61" s="31" t="s">
        <v>26</v>
      </c>
      <c r="CH61" s="29" t="s">
        <v>20</v>
      </c>
      <c r="CI61" s="29"/>
      <c r="CJ61" s="29">
        <v>4.5</v>
      </c>
      <c r="CK61" s="17"/>
      <c r="CL61" s="53">
        <v>7</v>
      </c>
      <c r="CM61" s="126" t="s">
        <v>611</v>
      </c>
      <c r="CN61" s="64">
        <v>6.25</v>
      </c>
      <c r="CO61" s="17"/>
      <c r="CP61" s="64">
        <v>4.7</v>
      </c>
      <c r="CQ61" s="17" t="s">
        <v>612</v>
      </c>
      <c r="CR61" s="29" t="s">
        <v>20</v>
      </c>
      <c r="CS61" s="29"/>
      <c r="CT61" s="53" t="s">
        <v>20</v>
      </c>
      <c r="CU61" s="53"/>
      <c r="CV61" s="29">
        <v>1.5</v>
      </c>
      <c r="CW61" s="17" t="s">
        <v>590</v>
      </c>
      <c r="CX61" s="29">
        <v>6</v>
      </c>
      <c r="CY61" s="17"/>
      <c r="CZ61" s="17">
        <v>5</v>
      </c>
      <c r="DA61" s="17" t="s">
        <v>613</v>
      </c>
      <c r="DB61" s="30" t="s">
        <v>20</v>
      </c>
      <c r="DC61" s="31"/>
      <c r="DD61" t="s">
        <v>10</v>
      </c>
      <c r="DE61">
        <f>COUNT(F61:DB61)</f>
        <v>20</v>
      </c>
    </row>
    <row r="62" spans="1:109" ht="19.149999999999999" customHeight="1" x14ac:dyDescent="0.3">
      <c r="A62" s="331">
        <v>6</v>
      </c>
      <c r="B62" s="328">
        <v>56173</v>
      </c>
      <c r="C62" s="330">
        <v>5</v>
      </c>
      <c r="D62" s="329" t="s">
        <v>2431</v>
      </c>
      <c r="E62" s="329"/>
      <c r="F62" s="336" t="s">
        <v>20</v>
      </c>
      <c r="G62" s="338"/>
      <c r="H62" s="340"/>
      <c r="I62" s="340"/>
      <c r="J62" s="400">
        <v>6.5</v>
      </c>
      <c r="K62" s="348" t="s">
        <v>614</v>
      </c>
      <c r="L62" s="351">
        <v>5.6</v>
      </c>
      <c r="M62" s="352" t="s">
        <v>615</v>
      </c>
      <c r="N62" s="345" t="s">
        <v>20</v>
      </c>
      <c r="O62" s="347"/>
      <c r="P62" s="340" t="s">
        <v>20</v>
      </c>
      <c r="Q62" s="341"/>
      <c r="R62" s="355">
        <v>6.35</v>
      </c>
      <c r="S62" s="347"/>
      <c r="T62" s="360">
        <v>0.39800000000000002</v>
      </c>
      <c r="U62" s="348" t="s">
        <v>587</v>
      </c>
      <c r="V62" s="365">
        <v>5.75</v>
      </c>
      <c r="W62" s="368" t="s">
        <v>616</v>
      </c>
      <c r="X62" s="406" t="s">
        <v>20</v>
      </c>
      <c r="Y62" s="373" t="s">
        <v>588</v>
      </c>
      <c r="Z62" s="342" t="s">
        <v>20</v>
      </c>
      <c r="AA62" s="348" t="s">
        <v>617</v>
      </c>
      <c r="AB62" s="362">
        <v>4</v>
      </c>
      <c r="AC62" s="348"/>
      <c r="AD62" s="362" t="s">
        <v>20</v>
      </c>
      <c r="AE62" s="348"/>
      <c r="AF62" s="112" t="s">
        <v>20</v>
      </c>
      <c r="AG62" s="348"/>
      <c r="AH62" s="340">
        <v>7</v>
      </c>
      <c r="AI62" s="341" t="s">
        <v>618</v>
      </c>
      <c r="AJ62" s="362">
        <v>6</v>
      </c>
      <c r="AK62" s="348" t="s">
        <v>619</v>
      </c>
      <c r="AL62" s="342">
        <v>6.5</v>
      </c>
      <c r="AM62" s="353" t="s">
        <v>620</v>
      </c>
      <c r="AN62" s="362" t="s">
        <v>20</v>
      </c>
      <c r="AO62" s="348"/>
      <c r="AP62" s="351" t="s">
        <v>20</v>
      </c>
      <c r="AQ62" s="379"/>
      <c r="AR62" s="362" t="s">
        <v>20</v>
      </c>
      <c r="AS62" s="348"/>
      <c r="AT62" s="351" t="s">
        <v>20</v>
      </c>
      <c r="AU62" s="379"/>
      <c r="AV62" s="351" t="s">
        <v>20</v>
      </c>
      <c r="AW62" s="379"/>
      <c r="AX62" s="380" t="s">
        <v>20</v>
      </c>
      <c r="AY62" s="362"/>
      <c r="AZ62" s="412">
        <v>6.875</v>
      </c>
      <c r="BA62" s="347" t="s">
        <v>621</v>
      </c>
      <c r="BB62" s="342">
        <v>7</v>
      </c>
      <c r="BC62" s="347" t="s">
        <v>622</v>
      </c>
      <c r="BD62" s="386" t="s">
        <v>20</v>
      </c>
      <c r="BE62" s="362"/>
      <c r="BF62" s="116"/>
      <c r="BG62" s="347"/>
      <c r="BH62" s="412" t="s">
        <v>20</v>
      </c>
      <c r="BI62" s="348" t="s">
        <v>623</v>
      </c>
      <c r="BJ62" s="362" t="s">
        <v>20</v>
      </c>
      <c r="BK62" s="362"/>
      <c r="BL62" s="362"/>
      <c r="BM62" s="362"/>
      <c r="BN62" s="342">
        <v>6.875</v>
      </c>
      <c r="BO62" s="348" t="s">
        <v>624</v>
      </c>
      <c r="BP62" s="351">
        <v>5.125</v>
      </c>
      <c r="BQ62" s="379"/>
      <c r="BR62" s="357">
        <v>4</v>
      </c>
      <c r="BS62" s="394"/>
      <c r="BT62" s="362" t="s">
        <v>20</v>
      </c>
      <c r="BU62" s="348" t="s">
        <v>625</v>
      </c>
      <c r="BV62" s="362" t="s">
        <v>20</v>
      </c>
      <c r="BW62" s="348" t="s">
        <v>626</v>
      </c>
      <c r="BX62" s="370">
        <v>5.75</v>
      </c>
      <c r="BY62" s="348" t="s">
        <v>627</v>
      </c>
      <c r="BZ62" s="396" t="s">
        <v>20</v>
      </c>
      <c r="CA62" s="379"/>
      <c r="CB62" s="362"/>
      <c r="CC62" s="348"/>
      <c r="CD62" s="342">
        <v>6</v>
      </c>
      <c r="CE62" s="348" t="s">
        <v>628</v>
      </c>
      <c r="CF62" s="340" t="s">
        <v>20</v>
      </c>
      <c r="CG62" s="341"/>
      <c r="CH62" s="362" t="s">
        <v>20</v>
      </c>
      <c r="CI62" s="362"/>
      <c r="CJ62" s="362">
        <v>4.5</v>
      </c>
      <c r="CK62" s="348" t="s">
        <v>629</v>
      </c>
      <c r="CL62" s="362" t="s">
        <v>20</v>
      </c>
      <c r="CM62" s="348"/>
      <c r="CN62" s="358">
        <v>6.25</v>
      </c>
      <c r="CO62" s="348"/>
      <c r="CP62" s="355" t="s">
        <v>20</v>
      </c>
      <c r="CQ62" s="362"/>
      <c r="CR62" s="362" t="s">
        <v>20</v>
      </c>
      <c r="CS62" s="362"/>
      <c r="CT62" s="342" t="s">
        <v>20</v>
      </c>
      <c r="CU62" s="347" t="s">
        <v>630</v>
      </c>
      <c r="CV62" s="362">
        <v>6.5</v>
      </c>
      <c r="CW62" s="348" t="s">
        <v>631</v>
      </c>
      <c r="CX62" s="362">
        <v>6</v>
      </c>
      <c r="CY62" s="348" t="s">
        <v>632</v>
      </c>
      <c r="CZ62" s="348">
        <v>5</v>
      </c>
      <c r="DA62" s="348" t="s">
        <v>633</v>
      </c>
      <c r="DB62" s="340" t="s">
        <v>20</v>
      </c>
      <c r="DC62" s="341" t="s">
        <v>634</v>
      </c>
      <c r="DD62" s="331" t="s">
        <v>10</v>
      </c>
      <c r="DE62" s="331">
        <f>COUNT(F62:DB62)</f>
        <v>21</v>
      </c>
    </row>
    <row r="63" spans="1:109" ht="19.149999999999999" customHeight="1" x14ac:dyDescent="0.3">
      <c r="A63" s="331"/>
      <c r="B63" s="328"/>
      <c r="C63" s="330"/>
      <c r="D63" s="329" t="s">
        <v>2428</v>
      </c>
      <c r="E63" s="329"/>
      <c r="F63" s="336"/>
      <c r="G63" s="338"/>
      <c r="H63" s="340"/>
      <c r="I63" s="340"/>
      <c r="J63" s="400"/>
      <c r="K63" s="348"/>
      <c r="L63" s="351"/>
      <c r="M63" s="352"/>
      <c r="N63" s="345"/>
      <c r="O63" s="347"/>
      <c r="P63" s="340"/>
      <c r="Q63" s="341"/>
      <c r="R63" s="355"/>
      <c r="S63" s="347"/>
      <c r="T63" s="360"/>
      <c r="U63" s="348"/>
      <c r="V63" s="365"/>
      <c r="W63" s="368"/>
      <c r="X63" s="406"/>
      <c r="Y63" s="373"/>
      <c r="Z63" s="342"/>
      <c r="AA63" s="348"/>
      <c r="AB63" s="362"/>
      <c r="AC63" s="348"/>
      <c r="AD63" s="362"/>
      <c r="AE63" s="348"/>
      <c r="AF63" s="112"/>
      <c r="AG63" s="348"/>
      <c r="AH63" s="340"/>
      <c r="AI63" s="341"/>
      <c r="AJ63" s="362"/>
      <c r="AK63" s="348"/>
      <c r="AL63" s="342"/>
      <c r="AM63" s="353"/>
      <c r="AN63" s="362"/>
      <c r="AO63" s="348"/>
      <c r="AP63" s="351"/>
      <c r="AQ63" s="379"/>
      <c r="AR63" s="362"/>
      <c r="AS63" s="348"/>
      <c r="AT63" s="351"/>
      <c r="AU63" s="379"/>
      <c r="AV63" s="351"/>
      <c r="AW63" s="379"/>
      <c r="AX63" s="380"/>
      <c r="AY63" s="362"/>
      <c r="AZ63" s="412"/>
      <c r="BA63" s="347"/>
      <c r="BB63" s="342"/>
      <c r="BC63" s="347"/>
      <c r="BD63" s="386"/>
      <c r="BE63" s="362"/>
      <c r="BF63" s="116"/>
      <c r="BG63" s="347"/>
      <c r="BH63" s="412"/>
      <c r="BI63" s="348"/>
      <c r="BJ63" s="362"/>
      <c r="BK63" s="362"/>
      <c r="BL63" s="362"/>
      <c r="BM63" s="362"/>
      <c r="BN63" s="342"/>
      <c r="BO63" s="348"/>
      <c r="BP63" s="351"/>
      <c r="BQ63" s="379"/>
      <c r="BR63" s="357"/>
      <c r="BS63" s="394"/>
      <c r="BT63" s="362"/>
      <c r="BU63" s="348"/>
      <c r="BV63" s="362"/>
      <c r="BW63" s="348"/>
      <c r="BX63" s="370"/>
      <c r="BY63" s="348"/>
      <c r="BZ63" s="396"/>
      <c r="CA63" s="379"/>
      <c r="CB63" s="362"/>
      <c r="CC63" s="348"/>
      <c r="CD63" s="342"/>
      <c r="CE63" s="348"/>
      <c r="CF63" s="340"/>
      <c r="CG63" s="341"/>
      <c r="CH63" s="362"/>
      <c r="CI63" s="362"/>
      <c r="CJ63" s="362"/>
      <c r="CK63" s="348"/>
      <c r="CL63" s="362"/>
      <c r="CM63" s="348"/>
      <c r="CN63" s="358"/>
      <c r="CO63" s="348"/>
      <c r="CP63" s="355"/>
      <c r="CQ63" s="362"/>
      <c r="CR63" s="362"/>
      <c r="CS63" s="362"/>
      <c r="CT63" s="342"/>
      <c r="CU63" s="347"/>
      <c r="CV63" s="362"/>
      <c r="CW63" s="348"/>
      <c r="CX63" s="362"/>
      <c r="CY63" s="348"/>
      <c r="CZ63" s="348"/>
      <c r="DA63" s="348"/>
      <c r="DB63" s="340"/>
      <c r="DC63" s="341"/>
      <c r="DD63" s="331"/>
      <c r="DE63" s="331"/>
    </row>
    <row r="64" spans="1:109" ht="19.149999999999999" customHeight="1" x14ac:dyDescent="0.3">
      <c r="A64" s="331">
        <v>16</v>
      </c>
      <c r="B64" s="123">
        <v>2382</v>
      </c>
      <c r="C64" s="6">
        <v>11</v>
      </c>
      <c r="D64" s="8" t="s">
        <v>2432</v>
      </c>
      <c r="E64" s="8"/>
      <c r="F64" s="32" t="s">
        <v>20</v>
      </c>
      <c r="G64" s="14"/>
      <c r="H64" s="30"/>
      <c r="I64" s="30"/>
      <c r="J64" s="107" t="s">
        <v>20</v>
      </c>
      <c r="K64" s="17" t="s">
        <v>694</v>
      </c>
      <c r="L64" s="52">
        <v>5.6</v>
      </c>
      <c r="M64" s="19" t="s">
        <v>648</v>
      </c>
      <c r="N64" s="108" t="s">
        <v>20</v>
      </c>
      <c r="O64" s="109" t="s">
        <v>695</v>
      </c>
      <c r="P64" s="30" t="s">
        <v>20</v>
      </c>
      <c r="Q64" s="31"/>
      <c r="R64" s="127">
        <v>6.35</v>
      </c>
      <c r="S64" s="109" t="s">
        <v>39</v>
      </c>
      <c r="T64" s="135">
        <v>0.6472</v>
      </c>
      <c r="U64" s="17" t="s">
        <v>587</v>
      </c>
      <c r="V64" s="110" t="s">
        <v>20</v>
      </c>
      <c r="W64" s="54"/>
      <c r="X64" s="125" t="s">
        <v>20</v>
      </c>
      <c r="Y64" s="25" t="s">
        <v>696</v>
      </c>
      <c r="Z64" s="29" t="s">
        <v>20</v>
      </c>
      <c r="AA64" s="17" t="s">
        <v>679</v>
      </c>
      <c r="AB64" s="29">
        <v>4</v>
      </c>
      <c r="AC64" s="17"/>
      <c r="AD64" s="29" t="s">
        <v>20</v>
      </c>
      <c r="AE64" s="17"/>
      <c r="AF64" s="112" t="s">
        <v>20</v>
      </c>
      <c r="AG64" s="17"/>
      <c r="AH64" s="30" t="s">
        <v>20</v>
      </c>
      <c r="AJ64" s="29">
        <v>6</v>
      </c>
      <c r="AK64" s="17" t="s">
        <v>619</v>
      </c>
      <c r="AL64" s="53">
        <v>6.5</v>
      </c>
      <c r="AM64" s="113" t="s">
        <v>681</v>
      </c>
      <c r="AN64" s="29" t="s">
        <v>20</v>
      </c>
      <c r="AO64" s="17"/>
      <c r="AP64" s="52" t="s">
        <v>20</v>
      </c>
      <c r="AQ64" s="114"/>
      <c r="AR64" s="29" t="s">
        <v>20</v>
      </c>
      <c r="AS64" s="25" t="s">
        <v>40</v>
      </c>
      <c r="AT64" s="52" t="s">
        <v>20</v>
      </c>
      <c r="AU64" s="114"/>
      <c r="AV64" s="52" t="s">
        <v>20</v>
      </c>
      <c r="AW64" s="114"/>
      <c r="AX64" s="59" t="s">
        <v>20</v>
      </c>
      <c r="AY64" s="29"/>
      <c r="AZ64" s="60" t="s">
        <v>20</v>
      </c>
      <c r="BA64" s="109" t="s">
        <v>683</v>
      </c>
      <c r="BB64" s="53">
        <v>7</v>
      </c>
      <c r="BC64" s="109" t="s">
        <v>697</v>
      </c>
      <c r="BD64" s="115" t="s">
        <v>20</v>
      </c>
      <c r="BE64" s="29"/>
      <c r="BF64" s="116" t="s">
        <v>10</v>
      </c>
      <c r="BG64" s="109"/>
      <c r="BH64" s="138" t="s">
        <v>20</v>
      </c>
      <c r="BI64" s="17" t="s">
        <v>10</v>
      </c>
      <c r="BJ64" s="29" t="s">
        <v>20</v>
      </c>
      <c r="BK64" s="29"/>
      <c r="BL64" s="29"/>
      <c r="BM64" s="29"/>
      <c r="BN64" s="29" t="s">
        <v>20</v>
      </c>
      <c r="BO64" s="17" t="s">
        <v>698</v>
      </c>
      <c r="BP64" s="52">
        <v>5.125</v>
      </c>
      <c r="BQ64" s="114" t="s">
        <v>687</v>
      </c>
      <c r="BR64" s="117" t="s">
        <v>20</v>
      </c>
      <c r="BS64" s="118" t="s">
        <v>42</v>
      </c>
      <c r="BT64" s="29">
        <v>4.75</v>
      </c>
      <c r="BU64" s="17" t="s">
        <v>699</v>
      </c>
      <c r="BV64" s="29" t="s">
        <v>20</v>
      </c>
      <c r="BW64" s="17" t="s">
        <v>626</v>
      </c>
      <c r="BX64" s="29" t="s">
        <v>20</v>
      </c>
      <c r="BY64" s="17" t="s">
        <v>700</v>
      </c>
      <c r="BZ64" s="119" t="s">
        <v>20</v>
      </c>
      <c r="CA64" s="114"/>
      <c r="CB64" s="29"/>
      <c r="CC64" s="17"/>
      <c r="CD64" s="29" t="s">
        <v>20</v>
      </c>
      <c r="CE64" s="29"/>
      <c r="CF64" s="30" t="s">
        <v>20</v>
      </c>
      <c r="CG64" s="31"/>
      <c r="CH64" s="29" t="s">
        <v>20</v>
      </c>
      <c r="CI64" s="29"/>
      <c r="CJ64" s="29">
        <v>2</v>
      </c>
      <c r="CK64" s="17" t="s">
        <v>688</v>
      </c>
      <c r="CL64" s="53" t="s">
        <v>20</v>
      </c>
      <c r="CM64" s="126" t="s">
        <v>689</v>
      </c>
      <c r="CN64" s="64">
        <v>6.25</v>
      </c>
      <c r="CO64" s="139" t="s">
        <v>701</v>
      </c>
      <c r="CP64" s="64" t="s">
        <v>20</v>
      </c>
      <c r="CQ64" s="17" t="s">
        <v>702</v>
      </c>
      <c r="CR64" s="29" t="s">
        <v>20</v>
      </c>
      <c r="CS64" s="29"/>
      <c r="CT64" s="53" t="s">
        <v>20</v>
      </c>
      <c r="CU64" s="53"/>
      <c r="CV64" s="29">
        <v>6.5</v>
      </c>
      <c r="CW64" s="17" t="s">
        <v>673</v>
      </c>
      <c r="CX64" s="53">
        <v>6</v>
      </c>
      <c r="CY64" s="17" t="s">
        <v>691</v>
      </c>
      <c r="CZ64" s="17" t="s">
        <v>20</v>
      </c>
      <c r="DA64" s="17" t="s">
        <v>692</v>
      </c>
      <c r="DB64" s="30" t="s">
        <v>20</v>
      </c>
      <c r="DC64" s="31" t="s">
        <v>693</v>
      </c>
      <c r="DD64" t="s">
        <v>10</v>
      </c>
      <c r="DE64">
        <f t="shared" ref="DE64:DE95" si="1">COUNT(F64:DB64)</f>
        <v>13</v>
      </c>
    </row>
    <row r="65" spans="1:109" ht="19.149999999999999" customHeight="1" x14ac:dyDescent="0.3">
      <c r="A65" s="105">
        <v>17</v>
      </c>
      <c r="B65" s="123">
        <v>238910</v>
      </c>
      <c r="C65" s="6">
        <v>12</v>
      </c>
      <c r="D65" s="8" t="s">
        <v>2433</v>
      </c>
      <c r="E65" s="8"/>
      <c r="F65" s="32" t="s">
        <v>20</v>
      </c>
      <c r="G65" s="14"/>
      <c r="H65" s="30"/>
      <c r="I65" s="30"/>
      <c r="J65" s="107" t="s">
        <v>20</v>
      </c>
      <c r="K65" s="17"/>
      <c r="L65" s="52">
        <v>5.6</v>
      </c>
      <c r="M65" s="19" t="s">
        <v>648</v>
      </c>
      <c r="N65" s="108" t="s">
        <v>20</v>
      </c>
      <c r="O65" s="109" t="s">
        <v>677</v>
      </c>
      <c r="P65" s="30" t="s">
        <v>20</v>
      </c>
      <c r="Q65" s="31"/>
      <c r="R65" s="127">
        <v>6.35</v>
      </c>
      <c r="S65" s="109" t="s">
        <v>39</v>
      </c>
      <c r="T65" s="135">
        <v>0.6472</v>
      </c>
      <c r="U65" s="17" t="s">
        <v>587</v>
      </c>
      <c r="V65" s="110" t="s">
        <v>20</v>
      </c>
      <c r="W65" s="54"/>
      <c r="X65" s="125" t="s">
        <v>20</v>
      </c>
      <c r="Y65" s="25" t="s">
        <v>696</v>
      </c>
      <c r="Z65" s="29" t="s">
        <v>20</v>
      </c>
      <c r="AA65" s="17" t="s">
        <v>679</v>
      </c>
      <c r="AB65" s="29">
        <v>4</v>
      </c>
      <c r="AC65" s="17"/>
      <c r="AD65" s="29" t="s">
        <v>20</v>
      </c>
      <c r="AE65" s="17"/>
      <c r="AF65" s="112" t="s">
        <v>20</v>
      </c>
      <c r="AG65" s="17"/>
      <c r="AH65" s="30" t="s">
        <v>20</v>
      </c>
      <c r="AJ65" s="29">
        <v>6</v>
      </c>
      <c r="AK65" s="17" t="s">
        <v>619</v>
      </c>
      <c r="AL65" s="53" t="s">
        <v>20</v>
      </c>
      <c r="AN65" s="29" t="s">
        <v>20</v>
      </c>
      <c r="AO65" s="17"/>
      <c r="AP65" s="52" t="s">
        <v>20</v>
      </c>
      <c r="AQ65" s="114"/>
      <c r="AR65" s="29" t="s">
        <v>20</v>
      </c>
      <c r="AS65" s="25" t="s">
        <v>40</v>
      </c>
      <c r="AT65" s="52" t="s">
        <v>20</v>
      </c>
      <c r="AU65" s="114"/>
      <c r="AV65" s="52" t="s">
        <v>20</v>
      </c>
      <c r="AW65" s="114"/>
      <c r="AX65" s="59" t="s">
        <v>20</v>
      </c>
      <c r="AY65" s="17" t="s">
        <v>703</v>
      </c>
      <c r="AZ65" s="63" t="s">
        <v>20</v>
      </c>
      <c r="BA65" s="109" t="s">
        <v>683</v>
      </c>
      <c r="BB65" s="53">
        <v>7</v>
      </c>
      <c r="BC65" s="140" t="s">
        <v>704</v>
      </c>
      <c r="BD65" s="115" t="s">
        <v>20</v>
      </c>
      <c r="BE65" s="29"/>
      <c r="BF65" s="116" t="s">
        <v>10</v>
      </c>
      <c r="BG65" s="109"/>
      <c r="BH65" s="138" t="s">
        <v>20</v>
      </c>
      <c r="BI65" s="17" t="s">
        <v>10</v>
      </c>
      <c r="BJ65" s="29" t="s">
        <v>20</v>
      </c>
      <c r="BK65" s="29"/>
      <c r="BL65" s="29"/>
      <c r="BM65" s="29"/>
      <c r="BN65" s="53">
        <v>6.875</v>
      </c>
      <c r="BO65" s="17" t="s">
        <v>705</v>
      </c>
      <c r="BP65" s="52">
        <v>5.125</v>
      </c>
      <c r="BQ65" s="114" t="s">
        <v>687</v>
      </c>
      <c r="BR65" s="117" t="s">
        <v>20</v>
      </c>
      <c r="BS65" s="118" t="s">
        <v>42</v>
      </c>
      <c r="BT65" s="29" t="s">
        <v>20</v>
      </c>
      <c r="BU65" s="29"/>
      <c r="BV65" s="29" t="s">
        <v>20</v>
      </c>
      <c r="BW65" s="29"/>
      <c r="BX65" s="29" t="s">
        <v>20</v>
      </c>
      <c r="BY65" s="29"/>
      <c r="BZ65" s="119" t="s">
        <v>20</v>
      </c>
      <c r="CA65" s="114"/>
      <c r="CB65" s="29"/>
      <c r="CC65" s="17"/>
      <c r="CD65" s="29" t="s">
        <v>20</v>
      </c>
      <c r="CE65" s="29"/>
      <c r="CF65" s="30" t="s">
        <v>20</v>
      </c>
      <c r="CG65" s="31"/>
      <c r="CH65" s="29" t="s">
        <v>20</v>
      </c>
      <c r="CI65" s="29"/>
      <c r="CJ65" s="29">
        <v>2</v>
      </c>
      <c r="CK65" s="17" t="s">
        <v>688</v>
      </c>
      <c r="CL65" s="29" t="s">
        <v>20</v>
      </c>
      <c r="CM65" s="17"/>
      <c r="CN65" s="64">
        <v>6.25</v>
      </c>
      <c r="CO65" s="139" t="s">
        <v>706</v>
      </c>
      <c r="CP65" s="64" t="s">
        <v>20</v>
      </c>
      <c r="CQ65" s="29"/>
      <c r="CR65" s="29" t="s">
        <v>20</v>
      </c>
      <c r="CS65" s="29"/>
      <c r="CT65" s="53" t="s">
        <v>20</v>
      </c>
      <c r="CU65" s="53"/>
      <c r="CV65" s="29">
        <v>6.5</v>
      </c>
      <c r="CW65" s="17" t="s">
        <v>673</v>
      </c>
      <c r="CX65" s="29" t="s">
        <v>20</v>
      </c>
      <c r="CY65" s="17"/>
      <c r="CZ65" s="17" t="s">
        <v>20</v>
      </c>
      <c r="DA65" s="17" t="s">
        <v>707</v>
      </c>
      <c r="DB65" s="30" t="s">
        <v>20</v>
      </c>
      <c r="DC65" s="31" t="s">
        <v>693</v>
      </c>
      <c r="DD65" t="s">
        <v>33</v>
      </c>
      <c r="DE65">
        <f t="shared" si="1"/>
        <v>11</v>
      </c>
    </row>
    <row r="66" spans="1:109" ht="19.149999999999999" customHeight="1" x14ac:dyDescent="0.3">
      <c r="A66" s="331">
        <v>18</v>
      </c>
      <c r="B66" s="123">
        <v>237110</v>
      </c>
      <c r="C66" s="6">
        <v>13</v>
      </c>
      <c r="D66" s="8" t="s">
        <v>2434</v>
      </c>
      <c r="E66" s="8"/>
      <c r="F66" s="32" t="s">
        <v>20</v>
      </c>
      <c r="G66" s="14"/>
      <c r="H66" s="30"/>
      <c r="I66" s="30"/>
      <c r="J66" s="107" t="s">
        <v>20</v>
      </c>
      <c r="K66" s="17"/>
      <c r="L66" s="52">
        <v>5.6</v>
      </c>
      <c r="M66" s="19" t="s">
        <v>708</v>
      </c>
      <c r="N66" s="108" t="s">
        <v>20</v>
      </c>
      <c r="O66" s="109" t="s">
        <v>709</v>
      </c>
      <c r="P66" s="30" t="s">
        <v>20</v>
      </c>
      <c r="Q66" s="31"/>
      <c r="R66" s="127">
        <v>6.35</v>
      </c>
      <c r="S66" s="109" t="s">
        <v>39</v>
      </c>
      <c r="T66" s="135">
        <v>0.6472</v>
      </c>
      <c r="U66" s="17" t="s">
        <v>587</v>
      </c>
      <c r="V66" s="110" t="s">
        <v>20</v>
      </c>
      <c r="W66" s="54"/>
      <c r="X66" s="125" t="s">
        <v>20</v>
      </c>
      <c r="Y66" s="25" t="s">
        <v>696</v>
      </c>
      <c r="Z66" s="29" t="s">
        <v>20</v>
      </c>
      <c r="AA66" s="17" t="s">
        <v>679</v>
      </c>
      <c r="AB66" s="29">
        <v>4</v>
      </c>
      <c r="AC66" s="17"/>
      <c r="AD66" s="29" t="s">
        <v>20</v>
      </c>
      <c r="AE66" s="17"/>
      <c r="AF66" s="112" t="s">
        <v>20</v>
      </c>
      <c r="AG66" s="17"/>
      <c r="AH66" s="30" t="s">
        <v>20</v>
      </c>
      <c r="AJ66" s="29">
        <v>6</v>
      </c>
      <c r="AK66" s="17" t="s">
        <v>619</v>
      </c>
      <c r="AL66" s="107">
        <v>6.5</v>
      </c>
      <c r="AM66" s="113" t="s">
        <v>710</v>
      </c>
      <c r="AN66" s="29" t="s">
        <v>20</v>
      </c>
      <c r="AO66" s="17"/>
      <c r="AP66" s="52" t="s">
        <v>20</v>
      </c>
      <c r="AQ66" s="114"/>
      <c r="AR66" s="29" t="s">
        <v>20</v>
      </c>
      <c r="AS66" s="25" t="s">
        <v>40</v>
      </c>
      <c r="AT66" s="52" t="s">
        <v>20</v>
      </c>
      <c r="AU66" s="114"/>
      <c r="AV66" s="52" t="s">
        <v>20</v>
      </c>
      <c r="AW66" s="114"/>
      <c r="AX66" s="59" t="s">
        <v>20</v>
      </c>
      <c r="AY66" s="29"/>
      <c r="AZ66" s="63" t="s">
        <v>20</v>
      </c>
      <c r="BA66" s="109"/>
      <c r="BB66" s="53">
        <v>7</v>
      </c>
      <c r="BC66" s="140" t="s">
        <v>704</v>
      </c>
      <c r="BD66" s="115" t="s">
        <v>20</v>
      </c>
      <c r="BE66" s="29"/>
      <c r="BF66" s="116" t="s">
        <v>10</v>
      </c>
      <c r="BG66" s="109"/>
      <c r="BH66" s="63" t="s">
        <v>20</v>
      </c>
      <c r="BI66" s="17"/>
      <c r="BJ66" s="29" t="s">
        <v>20</v>
      </c>
      <c r="BK66" s="29"/>
      <c r="BL66" s="29"/>
      <c r="BM66" s="29"/>
      <c r="BN66" s="29" t="s">
        <v>20</v>
      </c>
      <c r="BO66" s="29"/>
      <c r="BP66" s="52">
        <v>5.125</v>
      </c>
      <c r="BQ66" s="114" t="s">
        <v>687</v>
      </c>
      <c r="BR66" s="117" t="s">
        <v>20</v>
      </c>
      <c r="BS66" s="118"/>
      <c r="BT66" s="29" t="s">
        <v>20</v>
      </c>
      <c r="BU66" s="29"/>
      <c r="BV66" s="29" t="s">
        <v>20</v>
      </c>
      <c r="BW66" s="17" t="s">
        <v>626</v>
      </c>
      <c r="BX66" s="29" t="s">
        <v>20</v>
      </c>
      <c r="BY66" s="29"/>
      <c r="BZ66" s="119" t="s">
        <v>20</v>
      </c>
      <c r="CA66" s="114"/>
      <c r="CB66" s="29"/>
      <c r="CC66" s="17"/>
      <c r="CD66" s="29" t="s">
        <v>20</v>
      </c>
      <c r="CE66" s="29"/>
      <c r="CF66" s="30" t="s">
        <v>20</v>
      </c>
      <c r="CG66" s="31"/>
      <c r="CH66" s="29" t="s">
        <v>20</v>
      </c>
      <c r="CI66" s="29"/>
      <c r="CJ66" s="29">
        <v>2</v>
      </c>
      <c r="CK66" s="17" t="s">
        <v>688</v>
      </c>
      <c r="CL66" s="29" t="s">
        <v>20</v>
      </c>
      <c r="CM66" s="17"/>
      <c r="CN66" s="64" t="s">
        <v>20</v>
      </c>
      <c r="CO66" s="139"/>
      <c r="CP66" s="64" t="s">
        <v>20</v>
      </c>
      <c r="CQ66" s="29"/>
      <c r="CR66" s="29" t="s">
        <v>20</v>
      </c>
      <c r="CS66" s="29"/>
      <c r="CT66" s="53" t="s">
        <v>20</v>
      </c>
      <c r="CU66" s="53"/>
      <c r="CV66" s="29">
        <v>6.5</v>
      </c>
      <c r="CW66" s="17" t="s">
        <v>711</v>
      </c>
      <c r="CX66" s="29" t="s">
        <v>20</v>
      </c>
      <c r="CY66" s="17"/>
      <c r="CZ66" s="17" t="s">
        <v>20</v>
      </c>
      <c r="DA66" s="17"/>
      <c r="DB66" s="30" t="s">
        <v>20</v>
      </c>
      <c r="DC66" s="31" t="s">
        <v>693</v>
      </c>
      <c r="DD66" t="s">
        <v>10</v>
      </c>
      <c r="DE66">
        <f t="shared" si="1"/>
        <v>10</v>
      </c>
    </row>
    <row r="67" spans="1:109" ht="19.149999999999999" customHeight="1" x14ac:dyDescent="0.3">
      <c r="A67" s="331">
        <v>28</v>
      </c>
      <c r="B67" s="123">
        <v>4931</v>
      </c>
      <c r="C67" s="6">
        <v>19</v>
      </c>
      <c r="D67" s="8" t="s">
        <v>2439</v>
      </c>
      <c r="E67" s="8"/>
      <c r="F67" s="32" t="s">
        <v>20</v>
      </c>
      <c r="G67" s="124" t="s">
        <v>10</v>
      </c>
      <c r="H67" s="30"/>
      <c r="I67" s="30"/>
      <c r="J67" s="107">
        <v>6.5</v>
      </c>
      <c r="K67" s="17"/>
      <c r="L67" s="52" t="s">
        <v>271</v>
      </c>
      <c r="M67" s="19" t="s">
        <v>742</v>
      </c>
      <c r="N67" s="108" t="s">
        <v>20</v>
      </c>
      <c r="O67" s="109"/>
      <c r="P67" s="30" t="s">
        <v>20</v>
      </c>
      <c r="Q67" s="31"/>
      <c r="R67" s="64">
        <v>6.35</v>
      </c>
      <c r="S67" s="109"/>
      <c r="T67" s="22">
        <v>0.39800000000000002</v>
      </c>
      <c r="U67" s="17" t="s">
        <v>587</v>
      </c>
      <c r="V67" s="145">
        <v>18</v>
      </c>
      <c r="W67" s="146" t="s">
        <v>743</v>
      </c>
      <c r="X67" s="111">
        <v>6</v>
      </c>
      <c r="Y67" s="25" t="s">
        <v>744</v>
      </c>
      <c r="Z67" s="29" t="s">
        <v>20</v>
      </c>
      <c r="AA67" s="17" t="s">
        <v>602</v>
      </c>
      <c r="AB67" s="29">
        <v>4</v>
      </c>
      <c r="AC67" s="17"/>
      <c r="AD67" s="29" t="s">
        <v>20</v>
      </c>
      <c r="AE67" s="17"/>
      <c r="AF67" s="112" t="s">
        <v>20</v>
      </c>
      <c r="AG67" s="17"/>
      <c r="AH67" s="30" t="s">
        <v>20</v>
      </c>
      <c r="AJ67" s="29" t="s">
        <v>20</v>
      </c>
      <c r="AK67" s="17"/>
      <c r="AL67" s="53" t="s">
        <v>20</v>
      </c>
      <c r="AN67" s="29" t="s">
        <v>20</v>
      </c>
      <c r="AO67" s="17"/>
      <c r="AP67" s="52" t="s">
        <v>20</v>
      </c>
      <c r="AQ67" s="114" t="s">
        <v>745</v>
      </c>
      <c r="AR67" s="29" t="s">
        <v>20</v>
      </c>
      <c r="AS67" s="17"/>
      <c r="AT67" s="52" t="s">
        <v>20</v>
      </c>
      <c r="AU67" s="114"/>
      <c r="AV67" s="52" t="s">
        <v>20</v>
      </c>
      <c r="AW67" s="114"/>
      <c r="AX67" s="59" t="s">
        <v>20</v>
      </c>
      <c r="AY67" s="17"/>
      <c r="AZ67" s="147" t="s">
        <v>20</v>
      </c>
      <c r="BA67" s="148" t="s">
        <v>746</v>
      </c>
      <c r="BB67" s="53">
        <v>7</v>
      </c>
      <c r="BC67" s="109" t="s">
        <v>747</v>
      </c>
      <c r="BD67" s="115" t="s">
        <v>20</v>
      </c>
      <c r="BE67" s="17"/>
      <c r="BF67" s="141" t="s">
        <v>10</v>
      </c>
      <c r="BG67" s="109"/>
      <c r="BH67" s="63" t="s">
        <v>20</v>
      </c>
      <c r="BI67" s="17"/>
      <c r="BJ67" s="29" t="s">
        <v>20</v>
      </c>
      <c r="BK67" s="17"/>
      <c r="BL67" s="29"/>
      <c r="BM67" s="29"/>
      <c r="BN67" s="29">
        <v>6.875</v>
      </c>
      <c r="BO67" s="17" t="s">
        <v>748</v>
      </c>
      <c r="BP67" s="52">
        <v>5.125</v>
      </c>
      <c r="BQ67" s="114"/>
      <c r="BR67" s="117">
        <v>4</v>
      </c>
      <c r="BS67" s="118" t="s">
        <v>58</v>
      </c>
      <c r="BT67" s="29" t="s">
        <v>20</v>
      </c>
      <c r="BU67" s="17" t="s">
        <v>749</v>
      </c>
      <c r="BV67" s="29" t="s">
        <v>20</v>
      </c>
      <c r="BW67" s="17"/>
      <c r="BX67" s="111">
        <v>5.75</v>
      </c>
      <c r="BY67" s="17" t="s">
        <v>750</v>
      </c>
      <c r="BZ67" s="119">
        <v>4.5</v>
      </c>
      <c r="CA67" s="114"/>
      <c r="CB67" s="29"/>
      <c r="CC67" s="17"/>
      <c r="CD67" s="29" t="s">
        <v>20</v>
      </c>
      <c r="CE67" s="17" t="s">
        <v>751</v>
      </c>
      <c r="CF67" s="30" t="s">
        <v>20</v>
      </c>
      <c r="CG67" s="31"/>
      <c r="CH67" s="29" t="s">
        <v>20</v>
      </c>
      <c r="CI67" s="17"/>
      <c r="CJ67" s="29">
        <v>4.5</v>
      </c>
      <c r="CK67" s="17"/>
      <c r="CL67" s="29">
        <v>7</v>
      </c>
      <c r="CM67" s="126" t="s">
        <v>752</v>
      </c>
      <c r="CN67" s="64">
        <v>6.25</v>
      </c>
      <c r="CO67" s="17"/>
      <c r="CP67" s="64" t="s">
        <v>20</v>
      </c>
      <c r="CQ67" s="17"/>
      <c r="CR67" s="29" t="s">
        <v>20</v>
      </c>
      <c r="CS67" s="17"/>
      <c r="CT67" s="53" t="s">
        <v>20</v>
      </c>
      <c r="CU67" s="109"/>
      <c r="CV67" s="29">
        <v>6.5</v>
      </c>
      <c r="CW67" s="17" t="s">
        <v>673</v>
      </c>
      <c r="CX67" s="29">
        <v>6</v>
      </c>
      <c r="CY67" s="17"/>
      <c r="CZ67" s="17">
        <v>5</v>
      </c>
      <c r="DA67" s="17" t="s">
        <v>753</v>
      </c>
      <c r="DB67" s="30" t="s">
        <v>20</v>
      </c>
      <c r="DC67" s="31" t="s">
        <v>754</v>
      </c>
      <c r="DD67" t="s">
        <v>10</v>
      </c>
      <c r="DE67">
        <f t="shared" si="1"/>
        <v>18</v>
      </c>
    </row>
    <row r="68" spans="1:109" ht="19.149999999999999" customHeight="1" x14ac:dyDescent="0.3">
      <c r="A68" s="105">
        <v>29</v>
      </c>
      <c r="B68" s="123">
        <v>49313</v>
      </c>
      <c r="C68" s="6">
        <v>20</v>
      </c>
      <c r="D68" s="8" t="s">
        <v>2440</v>
      </c>
      <c r="E68" s="8"/>
      <c r="F68" s="32" t="s">
        <v>20</v>
      </c>
      <c r="G68" s="14"/>
      <c r="H68" s="30" t="s">
        <v>10</v>
      </c>
      <c r="I68" s="30"/>
      <c r="J68" s="107" t="s">
        <v>20</v>
      </c>
      <c r="K68" s="17"/>
      <c r="L68" s="52" t="s">
        <v>271</v>
      </c>
      <c r="M68" s="19" t="s">
        <v>742</v>
      </c>
      <c r="N68" s="108" t="s">
        <v>20</v>
      </c>
      <c r="O68" s="109"/>
      <c r="P68" s="30" t="s">
        <v>20</v>
      </c>
      <c r="Q68" s="31"/>
      <c r="R68" s="64" t="s">
        <v>20</v>
      </c>
      <c r="S68" s="109"/>
      <c r="T68" s="22">
        <v>0.39800000000000002</v>
      </c>
      <c r="U68" s="17" t="s">
        <v>587</v>
      </c>
      <c r="V68" s="110" t="s">
        <v>20</v>
      </c>
      <c r="W68" s="54"/>
      <c r="X68" s="125">
        <v>6</v>
      </c>
      <c r="Y68" s="25" t="s">
        <v>744</v>
      </c>
      <c r="Z68" s="29" t="s">
        <v>20</v>
      </c>
      <c r="AA68" s="17" t="s">
        <v>602</v>
      </c>
      <c r="AB68" s="29">
        <v>4</v>
      </c>
      <c r="AC68" s="17"/>
      <c r="AD68" s="29" t="s">
        <v>20</v>
      </c>
      <c r="AE68" s="17"/>
      <c r="AF68" s="112" t="s">
        <v>20</v>
      </c>
      <c r="AG68" s="17"/>
      <c r="AH68" s="30" t="s">
        <v>20</v>
      </c>
      <c r="AJ68" s="53" t="s">
        <v>20</v>
      </c>
      <c r="AK68" s="17" t="s">
        <v>755</v>
      </c>
      <c r="AL68" s="53" t="s">
        <v>20</v>
      </c>
      <c r="AN68" s="29" t="s">
        <v>20</v>
      </c>
      <c r="AO68" s="17"/>
      <c r="AP68" s="52" t="s">
        <v>20</v>
      </c>
      <c r="AQ68" s="114" t="s">
        <v>756</v>
      </c>
      <c r="AR68" s="29" t="s">
        <v>20</v>
      </c>
      <c r="AS68" s="17"/>
      <c r="AT68" s="52" t="s">
        <v>20</v>
      </c>
      <c r="AU68" s="114"/>
      <c r="AV68" s="52" t="s">
        <v>20</v>
      </c>
      <c r="AW68" s="114"/>
      <c r="AX68" s="59" t="s">
        <v>20</v>
      </c>
      <c r="AY68" s="17"/>
      <c r="AZ68" s="63" t="s">
        <v>20</v>
      </c>
      <c r="BA68" s="109"/>
      <c r="BB68" s="53">
        <v>7</v>
      </c>
      <c r="BC68" s="140" t="s">
        <v>757</v>
      </c>
      <c r="BD68" s="115" t="s">
        <v>20</v>
      </c>
      <c r="BE68" s="17"/>
      <c r="BF68" s="141" t="s">
        <v>10</v>
      </c>
      <c r="BG68" s="109"/>
      <c r="BH68" s="63" t="s">
        <v>20</v>
      </c>
      <c r="BI68" s="17"/>
      <c r="BJ68" s="29" t="s">
        <v>20</v>
      </c>
      <c r="BK68" s="17"/>
      <c r="BL68" s="29"/>
      <c r="BM68" s="29"/>
      <c r="BN68" s="29">
        <v>6.875</v>
      </c>
      <c r="BO68" s="17" t="s">
        <v>748</v>
      </c>
      <c r="BP68" s="52">
        <v>5.125</v>
      </c>
      <c r="BQ68" s="114" t="s">
        <v>758</v>
      </c>
      <c r="BR68" s="117" t="s">
        <v>20</v>
      </c>
      <c r="BS68" s="149" t="s">
        <v>60</v>
      </c>
      <c r="BT68" s="29" t="s">
        <v>20</v>
      </c>
      <c r="BU68" s="17" t="s">
        <v>759</v>
      </c>
      <c r="BV68" s="29" t="s">
        <v>20</v>
      </c>
      <c r="BW68" s="17"/>
      <c r="BX68" s="29" t="s">
        <v>20</v>
      </c>
      <c r="BY68" s="17"/>
      <c r="BZ68" s="119" t="s">
        <v>20</v>
      </c>
      <c r="CA68" s="114"/>
      <c r="CB68" s="29"/>
      <c r="CC68" s="17"/>
      <c r="CD68" s="29" t="s">
        <v>20</v>
      </c>
      <c r="CE68" s="17" t="s">
        <v>751</v>
      </c>
      <c r="CF68" s="30" t="s">
        <v>20</v>
      </c>
      <c r="CG68" s="31"/>
      <c r="CH68" s="29" t="s">
        <v>20</v>
      </c>
      <c r="CI68" s="17"/>
      <c r="CJ68" s="29">
        <v>4.5</v>
      </c>
      <c r="CK68" s="17"/>
      <c r="CL68" s="29" t="s">
        <v>20</v>
      </c>
      <c r="CM68" s="17"/>
      <c r="CN68" s="64" t="s">
        <v>20</v>
      </c>
      <c r="CO68" s="17"/>
      <c r="CP68" s="64" t="s">
        <v>20</v>
      </c>
      <c r="CQ68" s="17"/>
      <c r="CR68" s="29" t="s">
        <v>20</v>
      </c>
      <c r="CS68" s="17"/>
      <c r="CT68" s="53" t="s">
        <v>20</v>
      </c>
      <c r="CU68" s="109"/>
      <c r="CV68" s="29">
        <v>1.5</v>
      </c>
      <c r="CW68" s="17" t="s">
        <v>590</v>
      </c>
      <c r="CX68" s="29">
        <v>6</v>
      </c>
      <c r="CY68" s="17"/>
      <c r="CZ68" s="17" t="s">
        <v>20</v>
      </c>
      <c r="DA68" s="17"/>
      <c r="DB68" s="30" t="s">
        <v>20</v>
      </c>
      <c r="DC68" s="31" t="s">
        <v>754</v>
      </c>
      <c r="DD68" t="s">
        <v>10</v>
      </c>
      <c r="DE68">
        <f t="shared" si="1"/>
        <v>9</v>
      </c>
    </row>
    <row r="69" spans="1:109" ht="19.149999999999999" customHeight="1" x14ac:dyDescent="0.3">
      <c r="A69" s="331">
        <v>30</v>
      </c>
      <c r="B69" s="123">
        <v>49312</v>
      </c>
      <c r="C69" s="6">
        <v>21</v>
      </c>
      <c r="D69" s="8" t="s">
        <v>61</v>
      </c>
      <c r="E69" s="8"/>
      <c r="F69" s="32" t="s">
        <v>20</v>
      </c>
      <c r="G69" s="14"/>
      <c r="H69" s="30" t="s">
        <v>10</v>
      </c>
      <c r="I69" s="30"/>
      <c r="J69" s="107">
        <v>6.5</v>
      </c>
      <c r="K69" s="17"/>
      <c r="L69" s="52" t="s">
        <v>271</v>
      </c>
      <c r="M69" s="19" t="s">
        <v>742</v>
      </c>
      <c r="N69" s="108" t="s">
        <v>20</v>
      </c>
      <c r="O69" s="109"/>
      <c r="P69" s="30" t="s">
        <v>20</v>
      </c>
      <c r="Q69" s="31"/>
      <c r="R69" s="64" t="s">
        <v>20</v>
      </c>
      <c r="S69" s="109"/>
      <c r="T69" s="22">
        <v>0.39800000000000002</v>
      </c>
      <c r="U69" s="17" t="s">
        <v>587</v>
      </c>
      <c r="V69" s="110" t="s">
        <v>20</v>
      </c>
      <c r="W69" s="54"/>
      <c r="X69" s="125">
        <v>6</v>
      </c>
      <c r="Y69" s="25" t="s">
        <v>744</v>
      </c>
      <c r="Z69" s="29" t="s">
        <v>20</v>
      </c>
      <c r="AA69" s="17" t="s">
        <v>602</v>
      </c>
      <c r="AB69" s="29">
        <v>4</v>
      </c>
      <c r="AC69" s="17"/>
      <c r="AD69" s="29" t="s">
        <v>20</v>
      </c>
      <c r="AE69" s="17"/>
      <c r="AF69" s="112" t="s">
        <v>20</v>
      </c>
      <c r="AG69" s="17"/>
      <c r="AH69" s="30" t="s">
        <v>20</v>
      </c>
      <c r="AJ69" s="29">
        <v>6</v>
      </c>
      <c r="AK69" s="17" t="s">
        <v>10</v>
      </c>
      <c r="AL69" s="53" t="s">
        <v>20</v>
      </c>
      <c r="AN69" s="29" t="s">
        <v>20</v>
      </c>
      <c r="AO69" s="17"/>
      <c r="AP69" s="52">
        <v>5</v>
      </c>
      <c r="AQ69" s="114" t="s">
        <v>760</v>
      </c>
      <c r="AR69" s="29" t="s">
        <v>20</v>
      </c>
      <c r="AS69" s="17"/>
      <c r="AT69" s="52" t="s">
        <v>20</v>
      </c>
      <c r="AU69" s="114"/>
      <c r="AV69" s="52" t="s">
        <v>20</v>
      </c>
      <c r="AW69" s="114"/>
      <c r="AX69" s="59" t="s">
        <v>20</v>
      </c>
      <c r="AY69" s="17"/>
      <c r="AZ69" s="63" t="s">
        <v>20</v>
      </c>
      <c r="BA69" s="109" t="s">
        <v>761</v>
      </c>
      <c r="BB69" s="53">
        <v>7</v>
      </c>
      <c r="BC69" s="109" t="s">
        <v>747</v>
      </c>
      <c r="BD69" s="115" t="s">
        <v>20</v>
      </c>
      <c r="BE69" s="17"/>
      <c r="BF69" s="141" t="s">
        <v>10</v>
      </c>
      <c r="BG69" s="109"/>
      <c r="BH69" s="63" t="s">
        <v>20</v>
      </c>
      <c r="BI69" s="17"/>
      <c r="BJ69" s="29" t="s">
        <v>20</v>
      </c>
      <c r="BK69" s="17"/>
      <c r="BL69" s="29"/>
      <c r="BM69" s="29"/>
      <c r="BN69" s="29">
        <v>6.875</v>
      </c>
      <c r="BO69" s="17" t="s">
        <v>748</v>
      </c>
      <c r="BP69" s="52">
        <v>5.125</v>
      </c>
      <c r="BQ69" s="114"/>
      <c r="BR69" s="117">
        <v>4</v>
      </c>
      <c r="BS69" s="118" t="s">
        <v>62</v>
      </c>
      <c r="BT69" s="29" t="s">
        <v>20</v>
      </c>
      <c r="BU69" s="17"/>
      <c r="BV69" s="29" t="s">
        <v>20</v>
      </c>
      <c r="BW69" s="17"/>
      <c r="BX69" s="111">
        <v>5.75</v>
      </c>
      <c r="BY69" s="17" t="s">
        <v>750</v>
      </c>
      <c r="BZ69" s="119" t="s">
        <v>20</v>
      </c>
      <c r="CA69" s="114"/>
      <c r="CB69" s="29"/>
      <c r="CC69" s="17"/>
      <c r="CD69" s="29" t="s">
        <v>20</v>
      </c>
      <c r="CE69" s="17" t="s">
        <v>751</v>
      </c>
      <c r="CF69" s="30" t="s">
        <v>20</v>
      </c>
      <c r="CG69" s="31"/>
      <c r="CH69" s="53" t="s">
        <v>20</v>
      </c>
      <c r="CI69" s="109" t="s">
        <v>762</v>
      </c>
      <c r="CJ69" s="29">
        <v>4.5</v>
      </c>
      <c r="CK69" s="17"/>
      <c r="CL69" s="29" t="s">
        <v>20</v>
      </c>
      <c r="CM69" s="17"/>
      <c r="CN69" s="64">
        <v>6.25</v>
      </c>
      <c r="CO69" s="17"/>
      <c r="CP69" s="64" t="s">
        <v>20</v>
      </c>
      <c r="CQ69" s="17"/>
      <c r="CR69" s="29" t="s">
        <v>20</v>
      </c>
      <c r="CS69" s="17"/>
      <c r="CT69" s="53" t="s">
        <v>20</v>
      </c>
      <c r="CU69" s="109"/>
      <c r="CV69" s="131">
        <v>0.48399999999999999</v>
      </c>
      <c r="CW69" s="17" t="s">
        <v>590</v>
      </c>
      <c r="CX69" s="29">
        <v>6</v>
      </c>
      <c r="CY69" s="17"/>
      <c r="CZ69" s="17" t="s">
        <v>20</v>
      </c>
      <c r="DA69" s="17"/>
      <c r="DB69" s="30" t="s">
        <v>20</v>
      </c>
      <c r="DC69" s="31" t="s">
        <v>754</v>
      </c>
      <c r="DD69" t="s">
        <v>10</v>
      </c>
      <c r="DE69">
        <f t="shared" si="1"/>
        <v>15</v>
      </c>
    </row>
    <row r="70" spans="1:109" s="216" customFormat="1" ht="19.149999999999999" customHeight="1" x14ac:dyDescent="0.3">
      <c r="A70" s="331">
        <v>31</v>
      </c>
      <c r="B70" s="197">
        <v>49311</v>
      </c>
      <c r="C70" s="198">
        <v>22</v>
      </c>
      <c r="D70" s="333" t="s">
        <v>63</v>
      </c>
      <c r="E70" s="333"/>
      <c r="F70" s="199" t="s">
        <v>20</v>
      </c>
      <c r="G70" s="200"/>
      <c r="H70" s="201" t="s">
        <v>10</v>
      </c>
      <c r="I70" s="201"/>
      <c r="J70" s="343" t="s">
        <v>20</v>
      </c>
      <c r="K70" s="207"/>
      <c r="L70" s="221" t="s">
        <v>271</v>
      </c>
      <c r="M70" s="203" t="s">
        <v>742</v>
      </c>
      <c r="N70" s="204" t="s">
        <v>20</v>
      </c>
      <c r="O70" s="202"/>
      <c r="P70" s="201" t="s">
        <v>20</v>
      </c>
      <c r="Q70" s="205"/>
      <c r="R70" s="206">
        <v>6.35</v>
      </c>
      <c r="S70" s="202" t="s">
        <v>64</v>
      </c>
      <c r="T70" s="222">
        <v>0.39800000000000002</v>
      </c>
      <c r="U70" s="207" t="s">
        <v>587</v>
      </c>
      <c r="V70" s="223">
        <v>5.75</v>
      </c>
      <c r="W70" s="208" t="s">
        <v>763</v>
      </c>
      <c r="X70" s="371">
        <v>6</v>
      </c>
      <c r="Y70" s="209" t="s">
        <v>744</v>
      </c>
      <c r="Z70" s="215" t="s">
        <v>20</v>
      </c>
      <c r="AA70" s="207" t="s">
        <v>764</v>
      </c>
      <c r="AB70" s="213">
        <v>4</v>
      </c>
      <c r="AC70" s="207"/>
      <c r="AD70" s="213" t="s">
        <v>20</v>
      </c>
      <c r="AE70" s="207"/>
      <c r="AF70" s="210" t="s">
        <v>20</v>
      </c>
      <c r="AG70" s="207"/>
      <c r="AH70" s="201" t="s">
        <v>20</v>
      </c>
      <c r="AI70" s="205"/>
      <c r="AJ70" s="213">
        <v>6</v>
      </c>
      <c r="AK70" s="207" t="s">
        <v>10</v>
      </c>
      <c r="AL70" s="215" t="s">
        <v>20</v>
      </c>
      <c r="AM70" s="211"/>
      <c r="AN70" s="213" t="s">
        <v>20</v>
      </c>
      <c r="AO70" s="207"/>
      <c r="AP70" s="221" t="s">
        <v>20</v>
      </c>
      <c r="AQ70" s="212"/>
      <c r="AR70" s="213" t="s">
        <v>20</v>
      </c>
      <c r="AS70" s="207"/>
      <c r="AT70" s="221" t="s">
        <v>20</v>
      </c>
      <c r="AU70" s="212"/>
      <c r="AV70" s="221" t="s">
        <v>20</v>
      </c>
      <c r="AW70" s="212"/>
      <c r="AX70" s="225" t="s">
        <v>20</v>
      </c>
      <c r="AY70" s="207"/>
      <c r="AZ70" s="226" t="s">
        <v>20</v>
      </c>
      <c r="BA70" s="202"/>
      <c r="BB70" s="215">
        <v>7</v>
      </c>
      <c r="BC70" s="202" t="s">
        <v>747</v>
      </c>
      <c r="BD70" s="227" t="s">
        <v>20</v>
      </c>
      <c r="BE70" s="207"/>
      <c r="BF70" s="228" t="s">
        <v>10</v>
      </c>
      <c r="BG70" s="202"/>
      <c r="BH70" s="226" t="s">
        <v>20</v>
      </c>
      <c r="BI70" s="207"/>
      <c r="BJ70" s="213" t="s">
        <v>20</v>
      </c>
      <c r="BK70" s="207"/>
      <c r="BL70" s="213"/>
      <c r="BM70" s="213"/>
      <c r="BN70" s="213">
        <v>6.875</v>
      </c>
      <c r="BO70" s="207" t="s">
        <v>748</v>
      </c>
      <c r="BP70" s="221">
        <v>5.125</v>
      </c>
      <c r="BQ70" s="212" t="s">
        <v>765</v>
      </c>
      <c r="BR70" s="229">
        <v>4</v>
      </c>
      <c r="BS70" s="214" t="s">
        <v>62</v>
      </c>
      <c r="BT70" s="213" t="s">
        <v>20</v>
      </c>
      <c r="BU70" s="207"/>
      <c r="BV70" s="213" t="s">
        <v>20</v>
      </c>
      <c r="BW70" s="207"/>
      <c r="BX70" s="213">
        <v>5.75</v>
      </c>
      <c r="BY70" s="207" t="s">
        <v>766</v>
      </c>
      <c r="BZ70" s="230" t="s">
        <v>20</v>
      </c>
      <c r="CA70" s="212"/>
      <c r="CB70" s="213"/>
      <c r="CC70" s="207"/>
      <c r="CD70" s="213" t="s">
        <v>20</v>
      </c>
      <c r="CE70" s="207" t="s">
        <v>751</v>
      </c>
      <c r="CF70" s="201" t="s">
        <v>20</v>
      </c>
      <c r="CG70" s="205"/>
      <c r="CH70" s="213" t="s">
        <v>20</v>
      </c>
      <c r="CI70" s="207"/>
      <c r="CJ70" s="213">
        <v>4.5</v>
      </c>
      <c r="CK70" s="207"/>
      <c r="CL70" s="213" t="s">
        <v>20</v>
      </c>
      <c r="CM70" s="207"/>
      <c r="CN70" s="206" t="s">
        <v>20</v>
      </c>
      <c r="CO70" s="207"/>
      <c r="CP70" s="206" t="s">
        <v>20</v>
      </c>
      <c r="CQ70" s="207"/>
      <c r="CR70" s="213" t="s">
        <v>20</v>
      </c>
      <c r="CS70" s="207"/>
      <c r="CT70" s="215" t="s">
        <v>20</v>
      </c>
      <c r="CU70" s="202"/>
      <c r="CV70" s="445">
        <v>0.48399999999999999</v>
      </c>
      <c r="CW70" s="207" t="s">
        <v>590</v>
      </c>
      <c r="CX70" s="213">
        <v>6</v>
      </c>
      <c r="CY70" s="207"/>
      <c r="CZ70" s="207" t="s">
        <v>20</v>
      </c>
      <c r="DA70" s="207"/>
      <c r="DB70" s="201" t="s">
        <v>20</v>
      </c>
      <c r="DC70" s="205" t="s">
        <v>754</v>
      </c>
      <c r="DD70" s="216" t="s">
        <v>10</v>
      </c>
      <c r="DE70" s="216">
        <f t="shared" si="1"/>
        <v>14</v>
      </c>
    </row>
    <row r="71" spans="1:109" ht="19.149999999999999" customHeight="1" x14ac:dyDescent="0.3">
      <c r="A71" s="105">
        <v>32</v>
      </c>
      <c r="B71" s="123">
        <v>53113</v>
      </c>
      <c r="C71" s="6">
        <v>23</v>
      </c>
      <c r="D71" s="8" t="s">
        <v>65</v>
      </c>
      <c r="E71" s="8"/>
      <c r="F71" s="32" t="s">
        <v>20</v>
      </c>
      <c r="G71" s="14"/>
      <c r="H71" s="30" t="s">
        <v>10</v>
      </c>
      <c r="I71" s="30"/>
      <c r="J71" s="107" t="s">
        <v>20</v>
      </c>
      <c r="K71" s="17"/>
      <c r="L71" s="52" t="s">
        <v>271</v>
      </c>
      <c r="M71" s="19" t="s">
        <v>742</v>
      </c>
      <c r="N71" s="108" t="s">
        <v>20</v>
      </c>
      <c r="O71" s="109"/>
      <c r="P71" s="30" t="s">
        <v>20</v>
      </c>
      <c r="Q71" s="31"/>
      <c r="R71" s="64">
        <v>6.35</v>
      </c>
      <c r="S71" s="109" t="s">
        <v>64</v>
      </c>
      <c r="T71" s="22">
        <v>0.39800000000000002</v>
      </c>
      <c r="U71" s="17" t="s">
        <v>587</v>
      </c>
      <c r="V71" s="110" t="s">
        <v>20</v>
      </c>
      <c r="W71" s="54"/>
      <c r="X71" s="125">
        <v>6</v>
      </c>
      <c r="Y71" s="25" t="s">
        <v>744</v>
      </c>
      <c r="Z71" s="29" t="s">
        <v>20</v>
      </c>
      <c r="AA71" s="17" t="s">
        <v>602</v>
      </c>
      <c r="AB71" s="29">
        <v>4</v>
      </c>
      <c r="AC71" s="17"/>
      <c r="AD71" s="29" t="s">
        <v>20</v>
      </c>
      <c r="AE71" s="17"/>
      <c r="AF71" s="112" t="s">
        <v>20</v>
      </c>
      <c r="AG71" s="17"/>
      <c r="AH71" s="30" t="s">
        <v>20</v>
      </c>
      <c r="AJ71" s="29">
        <v>6</v>
      </c>
      <c r="AK71" s="17"/>
      <c r="AL71" s="53" t="s">
        <v>20</v>
      </c>
      <c r="AN71" s="29" t="s">
        <v>20</v>
      </c>
      <c r="AO71" s="17"/>
      <c r="AP71" s="52" t="s">
        <v>20</v>
      </c>
      <c r="AQ71" s="114" t="s">
        <v>767</v>
      </c>
      <c r="AR71" s="29" t="s">
        <v>20</v>
      </c>
      <c r="AS71" s="17"/>
      <c r="AT71" s="52" t="s">
        <v>20</v>
      </c>
      <c r="AU71" s="114"/>
      <c r="AV71" s="52" t="s">
        <v>20</v>
      </c>
      <c r="AW71" s="114"/>
      <c r="AX71" s="59" t="s">
        <v>20</v>
      </c>
      <c r="AY71" s="17"/>
      <c r="AZ71" s="63" t="s">
        <v>20</v>
      </c>
      <c r="BA71" s="109"/>
      <c r="BB71" s="53" t="s">
        <v>20</v>
      </c>
      <c r="BC71" s="132" t="s">
        <v>768</v>
      </c>
      <c r="BD71" s="115" t="s">
        <v>20</v>
      </c>
      <c r="BE71" s="17"/>
      <c r="BF71" s="141" t="s">
        <v>10</v>
      </c>
      <c r="BG71" s="109"/>
      <c r="BH71" s="63" t="s">
        <v>20</v>
      </c>
      <c r="BI71" s="17"/>
      <c r="BJ71" s="29" t="s">
        <v>20</v>
      </c>
      <c r="BK71" s="17"/>
      <c r="BL71" s="29"/>
      <c r="BM71" s="29"/>
      <c r="BN71" s="29">
        <v>6.875</v>
      </c>
      <c r="BO71" s="17" t="s">
        <v>748</v>
      </c>
      <c r="BP71" s="52">
        <v>5.125</v>
      </c>
      <c r="BQ71" s="114"/>
      <c r="BR71" s="117">
        <v>4</v>
      </c>
      <c r="BS71" s="118" t="s">
        <v>62</v>
      </c>
      <c r="BT71" s="29" t="s">
        <v>20</v>
      </c>
      <c r="BU71" s="17"/>
      <c r="BV71" s="29" t="s">
        <v>20</v>
      </c>
      <c r="BW71" s="17"/>
      <c r="BX71" s="111">
        <v>5.75</v>
      </c>
      <c r="BY71" s="17" t="s">
        <v>750</v>
      </c>
      <c r="BZ71" s="119" t="s">
        <v>20</v>
      </c>
      <c r="CA71" s="114"/>
      <c r="CB71" s="29"/>
      <c r="CC71" s="17"/>
      <c r="CD71" s="29" t="s">
        <v>20</v>
      </c>
      <c r="CE71" s="17" t="s">
        <v>751</v>
      </c>
      <c r="CF71" s="30" t="s">
        <v>20</v>
      </c>
      <c r="CG71" s="31"/>
      <c r="CH71" s="29" t="s">
        <v>20</v>
      </c>
      <c r="CI71" s="17"/>
      <c r="CJ71" s="29" t="s">
        <v>20</v>
      </c>
      <c r="CK71" s="17" t="s">
        <v>769</v>
      </c>
      <c r="CL71" s="29" t="s">
        <v>20</v>
      </c>
      <c r="CM71" s="17"/>
      <c r="CN71" s="64" t="s">
        <v>20</v>
      </c>
      <c r="CO71" s="17"/>
      <c r="CP71" s="64" t="s">
        <v>20</v>
      </c>
      <c r="CQ71" s="17"/>
      <c r="CR71" s="29" t="s">
        <v>20</v>
      </c>
      <c r="CS71" s="17"/>
      <c r="CT71" s="53" t="s">
        <v>20</v>
      </c>
      <c r="CU71" s="109"/>
      <c r="CV71" s="131">
        <v>0.48399999999999999</v>
      </c>
      <c r="CW71" s="17" t="s">
        <v>590</v>
      </c>
      <c r="CX71" s="29">
        <v>6</v>
      </c>
      <c r="CY71" s="17"/>
      <c r="CZ71" s="17" t="s">
        <v>20</v>
      </c>
      <c r="DA71" s="17" t="s">
        <v>770</v>
      </c>
      <c r="DB71" s="30">
        <v>4</v>
      </c>
      <c r="DC71" s="31" t="s">
        <v>771</v>
      </c>
      <c r="DD71" t="s">
        <v>10</v>
      </c>
      <c r="DE71">
        <f t="shared" si="1"/>
        <v>12</v>
      </c>
    </row>
    <row r="72" spans="1:109" ht="19.149999999999999" customHeight="1" x14ac:dyDescent="0.3">
      <c r="A72" s="331">
        <v>33</v>
      </c>
      <c r="B72" s="123">
        <v>49312</v>
      </c>
      <c r="C72" s="6">
        <v>24</v>
      </c>
      <c r="D72" s="8" t="s">
        <v>2441</v>
      </c>
      <c r="E72" s="8"/>
      <c r="F72" s="32" t="s">
        <v>20</v>
      </c>
      <c r="G72" s="14"/>
      <c r="H72" s="30" t="s">
        <v>10</v>
      </c>
      <c r="I72" s="30"/>
      <c r="J72" s="107" t="s">
        <v>20</v>
      </c>
      <c r="K72" s="17"/>
      <c r="L72" s="52" t="s">
        <v>271</v>
      </c>
      <c r="M72" s="19" t="s">
        <v>742</v>
      </c>
      <c r="N72" s="108" t="s">
        <v>20</v>
      </c>
      <c r="O72" s="109"/>
      <c r="P72" s="30" t="s">
        <v>20</v>
      </c>
      <c r="Q72" s="31"/>
      <c r="R72" s="64" t="s">
        <v>20</v>
      </c>
      <c r="S72" s="109"/>
      <c r="T72" s="22">
        <v>0.39800000000000002</v>
      </c>
      <c r="U72" s="17" t="s">
        <v>587</v>
      </c>
      <c r="V72" s="110" t="s">
        <v>20</v>
      </c>
      <c r="W72" s="54"/>
      <c r="X72" s="125">
        <v>6</v>
      </c>
      <c r="Y72" s="25" t="s">
        <v>744</v>
      </c>
      <c r="Z72" s="29" t="s">
        <v>20</v>
      </c>
      <c r="AA72" s="17" t="s">
        <v>602</v>
      </c>
      <c r="AB72" s="29">
        <v>4</v>
      </c>
      <c r="AC72" s="17"/>
      <c r="AD72" s="29" t="s">
        <v>20</v>
      </c>
      <c r="AE72" s="17"/>
      <c r="AF72" s="112" t="s">
        <v>20</v>
      </c>
      <c r="AG72" s="17"/>
      <c r="AH72" s="30">
        <v>7</v>
      </c>
      <c r="AI72" s="31" t="s">
        <v>772</v>
      </c>
      <c r="AJ72" s="29" t="s">
        <v>20</v>
      </c>
      <c r="AK72" s="17" t="s">
        <v>773</v>
      </c>
      <c r="AL72" s="53" t="s">
        <v>20</v>
      </c>
      <c r="AN72" s="29" t="s">
        <v>20</v>
      </c>
      <c r="AO72" s="17"/>
      <c r="AP72" s="52">
        <v>5</v>
      </c>
      <c r="AQ72" s="114" t="s">
        <v>774</v>
      </c>
      <c r="AR72" s="29" t="s">
        <v>20</v>
      </c>
      <c r="AS72" s="17"/>
      <c r="AT72" s="52" t="s">
        <v>20</v>
      </c>
      <c r="AU72" s="114"/>
      <c r="AV72" s="52" t="s">
        <v>20</v>
      </c>
      <c r="AW72" s="114"/>
      <c r="AX72" s="59" t="s">
        <v>20</v>
      </c>
      <c r="AY72" s="17"/>
      <c r="AZ72" s="63" t="s">
        <v>20</v>
      </c>
      <c r="BA72" s="109"/>
      <c r="BB72" s="53">
        <v>7</v>
      </c>
      <c r="BC72" s="140" t="s">
        <v>757</v>
      </c>
      <c r="BD72" s="115" t="s">
        <v>20</v>
      </c>
      <c r="BE72" s="17"/>
      <c r="BF72" s="141" t="s">
        <v>10</v>
      </c>
      <c r="BG72" s="109"/>
      <c r="BH72" s="63" t="s">
        <v>20</v>
      </c>
      <c r="BI72" s="17"/>
      <c r="BJ72" s="29" t="s">
        <v>20</v>
      </c>
      <c r="BK72" s="17"/>
      <c r="BL72" s="29"/>
      <c r="BM72" s="29"/>
      <c r="BN72" s="29">
        <v>6.875</v>
      </c>
      <c r="BO72" s="17" t="s">
        <v>748</v>
      </c>
      <c r="BP72" s="52">
        <v>5.125</v>
      </c>
      <c r="BQ72" s="114"/>
      <c r="BR72" s="117" t="s">
        <v>20</v>
      </c>
      <c r="BS72" s="149" t="s">
        <v>60</v>
      </c>
      <c r="BT72" s="29" t="s">
        <v>20</v>
      </c>
      <c r="BU72" s="17"/>
      <c r="BV72" s="29" t="s">
        <v>20</v>
      </c>
      <c r="BW72" s="17"/>
      <c r="BX72" s="150">
        <v>5.75</v>
      </c>
      <c r="BY72" s="17" t="s">
        <v>750</v>
      </c>
      <c r="BZ72" s="119" t="s">
        <v>20</v>
      </c>
      <c r="CA72" s="114"/>
      <c r="CB72" s="29"/>
      <c r="CC72" s="17"/>
      <c r="CD72" s="29" t="s">
        <v>20</v>
      </c>
      <c r="CE72" s="17" t="s">
        <v>751</v>
      </c>
      <c r="CF72" s="30" t="s">
        <v>20</v>
      </c>
      <c r="CG72" s="31"/>
      <c r="CH72" s="29" t="s">
        <v>20</v>
      </c>
      <c r="CI72" s="17"/>
      <c r="CJ72" s="29">
        <v>4.5</v>
      </c>
      <c r="CK72" s="17"/>
      <c r="CL72" s="29" t="s">
        <v>20</v>
      </c>
      <c r="CM72" s="17"/>
      <c r="CN72" s="64" t="s">
        <v>20</v>
      </c>
      <c r="CO72" s="17"/>
      <c r="CP72" s="64" t="s">
        <v>20</v>
      </c>
      <c r="CQ72" s="17"/>
      <c r="CR72" s="29" t="s">
        <v>20</v>
      </c>
      <c r="CS72" s="17"/>
      <c r="CT72" s="53" t="s">
        <v>20</v>
      </c>
      <c r="CU72" s="109"/>
      <c r="CV72" s="29">
        <v>1.5</v>
      </c>
      <c r="CW72" s="17" t="s">
        <v>590</v>
      </c>
      <c r="CX72" s="29">
        <v>6</v>
      </c>
      <c r="CY72" s="17"/>
      <c r="CZ72" s="17" t="s">
        <v>20</v>
      </c>
      <c r="DA72" s="17"/>
      <c r="DB72" s="30" t="s">
        <v>20</v>
      </c>
      <c r="DC72" s="31" t="s">
        <v>754</v>
      </c>
      <c r="DD72" t="s">
        <v>10</v>
      </c>
      <c r="DE72">
        <f t="shared" si="1"/>
        <v>12</v>
      </c>
    </row>
    <row r="73" spans="1:109" ht="19.149999999999999" customHeight="1" x14ac:dyDescent="0.3">
      <c r="A73" s="105">
        <v>34</v>
      </c>
      <c r="B73" s="123" t="s">
        <v>67</v>
      </c>
      <c r="C73" s="6">
        <v>25</v>
      </c>
      <c r="D73" s="8" t="s">
        <v>2442</v>
      </c>
      <c r="E73" s="8"/>
      <c r="F73" s="32" t="s">
        <v>20</v>
      </c>
      <c r="G73" s="14"/>
      <c r="H73" s="30" t="s">
        <v>10</v>
      </c>
      <c r="I73" s="30"/>
      <c r="J73" s="107">
        <v>6.5</v>
      </c>
      <c r="K73" s="17"/>
      <c r="L73" s="52" t="s">
        <v>271</v>
      </c>
      <c r="M73" s="19" t="s">
        <v>742</v>
      </c>
      <c r="N73" s="108" t="s">
        <v>20</v>
      </c>
      <c r="O73" s="109"/>
      <c r="P73" s="30" t="s">
        <v>20</v>
      </c>
      <c r="Q73" s="31"/>
      <c r="R73" s="127" t="s">
        <v>20</v>
      </c>
      <c r="S73" s="109" t="s">
        <v>69</v>
      </c>
      <c r="T73" s="22">
        <v>0.39800000000000002</v>
      </c>
      <c r="U73" s="17" t="s">
        <v>587</v>
      </c>
      <c r="V73" s="110">
        <v>5.75</v>
      </c>
      <c r="W73" s="54" t="s">
        <v>775</v>
      </c>
      <c r="X73" s="111" t="s">
        <v>271</v>
      </c>
      <c r="Y73" s="25" t="s">
        <v>715</v>
      </c>
      <c r="Z73" s="29" t="s">
        <v>20</v>
      </c>
      <c r="AA73" s="17" t="s">
        <v>776</v>
      </c>
      <c r="AB73" s="29">
        <v>4</v>
      </c>
      <c r="AC73" s="109" t="s">
        <v>777</v>
      </c>
      <c r="AD73" s="29" t="s">
        <v>20</v>
      </c>
      <c r="AE73" s="109" t="s">
        <v>778</v>
      </c>
      <c r="AF73" s="112" t="s">
        <v>20</v>
      </c>
      <c r="AG73" s="17"/>
      <c r="AH73" s="30" t="s">
        <v>20</v>
      </c>
      <c r="AJ73" s="29" t="s">
        <v>20</v>
      </c>
      <c r="AK73" s="130" t="s">
        <v>779</v>
      </c>
      <c r="AL73" s="107">
        <v>6.5</v>
      </c>
      <c r="AM73" s="113" t="s">
        <v>780</v>
      </c>
      <c r="AN73" s="29" t="s">
        <v>20</v>
      </c>
      <c r="AO73" s="17"/>
      <c r="AP73" s="52" t="s">
        <v>20</v>
      </c>
      <c r="AQ73" s="114" t="s">
        <v>781</v>
      </c>
      <c r="AR73" s="29" t="s">
        <v>20</v>
      </c>
      <c r="AS73" s="17"/>
      <c r="AT73" s="52" t="s">
        <v>20</v>
      </c>
      <c r="AU73" s="114"/>
      <c r="AV73" s="52" t="s">
        <v>20</v>
      </c>
      <c r="AW73" s="114" t="s">
        <v>70</v>
      </c>
      <c r="AX73" s="59" t="s">
        <v>20</v>
      </c>
      <c r="AY73" s="17"/>
      <c r="AZ73" s="63" t="s">
        <v>20</v>
      </c>
      <c r="BA73" s="109" t="s">
        <v>782</v>
      </c>
      <c r="BB73" s="53">
        <v>7</v>
      </c>
      <c r="BC73" s="109" t="s">
        <v>783</v>
      </c>
      <c r="BD73" s="115" t="s">
        <v>20</v>
      </c>
      <c r="BE73" s="17"/>
      <c r="BF73" s="141" t="s">
        <v>10</v>
      </c>
      <c r="BG73" s="109"/>
      <c r="BH73" s="63" t="s">
        <v>20</v>
      </c>
      <c r="BI73" s="17" t="s">
        <v>784</v>
      </c>
      <c r="BJ73" s="29" t="s">
        <v>20</v>
      </c>
      <c r="BK73" s="17"/>
      <c r="BL73" s="29"/>
      <c r="BM73" s="29"/>
      <c r="BN73" s="29">
        <v>6.875</v>
      </c>
      <c r="BO73" s="17" t="s">
        <v>785</v>
      </c>
      <c r="BP73" s="52">
        <v>5.125</v>
      </c>
      <c r="BQ73" s="114"/>
      <c r="BR73" s="117">
        <v>4</v>
      </c>
      <c r="BS73" s="118" t="s">
        <v>71</v>
      </c>
      <c r="BT73" s="29" t="s">
        <v>20</v>
      </c>
      <c r="BU73" s="126" t="s">
        <v>786</v>
      </c>
      <c r="BV73" s="29" t="s">
        <v>20</v>
      </c>
      <c r="BW73" s="17" t="s">
        <v>626</v>
      </c>
      <c r="BX73" s="29" t="s">
        <v>20</v>
      </c>
      <c r="BY73" s="17" t="s">
        <v>787</v>
      </c>
      <c r="BZ73" s="119" t="s">
        <v>20</v>
      </c>
      <c r="CA73" s="114" t="s">
        <v>788</v>
      </c>
      <c r="CB73" s="29" t="s">
        <v>10</v>
      </c>
      <c r="CC73" s="17"/>
      <c r="CD73" s="29">
        <v>6</v>
      </c>
      <c r="CE73" s="17" t="s">
        <v>789</v>
      </c>
      <c r="CF73" s="30" t="s">
        <v>20</v>
      </c>
      <c r="CG73" s="31" t="s">
        <v>72</v>
      </c>
      <c r="CH73" s="29" t="s">
        <v>20</v>
      </c>
      <c r="CI73" s="57" t="s">
        <v>790</v>
      </c>
      <c r="CJ73" s="29">
        <v>4.5</v>
      </c>
      <c r="CK73" s="17"/>
      <c r="CL73" s="29" t="s">
        <v>20</v>
      </c>
      <c r="CM73" s="126" t="s">
        <v>791</v>
      </c>
      <c r="CN73" s="127">
        <v>6.25</v>
      </c>
      <c r="CO73" s="17" t="s">
        <v>792</v>
      </c>
      <c r="CP73" s="64">
        <v>4.7</v>
      </c>
      <c r="CQ73" s="17" t="s">
        <v>793</v>
      </c>
      <c r="CR73" s="29" t="s">
        <v>20</v>
      </c>
      <c r="CS73" s="17"/>
      <c r="CT73" s="53" t="s">
        <v>20</v>
      </c>
      <c r="CU73" s="109"/>
      <c r="CV73" s="29" t="s">
        <v>20</v>
      </c>
      <c r="CW73" s="17" t="s">
        <v>794</v>
      </c>
      <c r="CX73" s="29">
        <v>6</v>
      </c>
      <c r="CY73" s="17"/>
      <c r="CZ73" s="17">
        <v>5</v>
      </c>
      <c r="DA73" s="17"/>
      <c r="DB73" s="30" t="s">
        <v>20</v>
      </c>
      <c r="DC73" s="31" t="s">
        <v>795</v>
      </c>
      <c r="DD73" t="s">
        <v>73</v>
      </c>
      <c r="DE73">
        <f t="shared" si="1"/>
        <v>15</v>
      </c>
    </row>
    <row r="74" spans="1:109" ht="19.149999999999999" customHeight="1" x14ac:dyDescent="0.3">
      <c r="A74" s="331">
        <v>35</v>
      </c>
      <c r="B74" s="123">
        <v>48833</v>
      </c>
      <c r="C74" s="6">
        <v>26</v>
      </c>
      <c r="D74" s="8" t="s">
        <v>2443</v>
      </c>
      <c r="E74" s="8"/>
      <c r="F74" s="32" t="s">
        <v>20</v>
      </c>
      <c r="G74" s="14"/>
      <c r="H74" s="30"/>
      <c r="I74" s="30"/>
      <c r="J74" s="107" t="s">
        <v>20</v>
      </c>
      <c r="K74" s="17"/>
      <c r="L74" s="52">
        <v>5.6</v>
      </c>
      <c r="M74" s="19" t="s">
        <v>796</v>
      </c>
      <c r="N74" s="108" t="s">
        <v>20</v>
      </c>
      <c r="O74" s="109"/>
      <c r="P74" s="30" t="s">
        <v>20</v>
      </c>
      <c r="Q74" s="31"/>
      <c r="R74" s="64" t="s">
        <v>20</v>
      </c>
      <c r="S74" s="109"/>
      <c r="T74" s="22">
        <v>0.39800000000000002</v>
      </c>
      <c r="U74" s="17" t="s">
        <v>587</v>
      </c>
      <c r="V74" s="110" t="s">
        <v>20</v>
      </c>
      <c r="W74" s="54"/>
      <c r="X74" s="111" t="s">
        <v>20</v>
      </c>
      <c r="Y74" s="25" t="s">
        <v>715</v>
      </c>
      <c r="Z74" s="29" t="s">
        <v>20</v>
      </c>
      <c r="AA74" s="17" t="s">
        <v>776</v>
      </c>
      <c r="AB74" s="53" t="s">
        <v>20</v>
      </c>
      <c r="AC74" s="17" t="s">
        <v>797</v>
      </c>
      <c r="AD74" s="29" t="s">
        <v>20</v>
      </c>
      <c r="AE74" s="17"/>
      <c r="AF74" s="112" t="s">
        <v>20</v>
      </c>
      <c r="AG74" s="17"/>
      <c r="AH74" s="30" t="s">
        <v>20</v>
      </c>
      <c r="AJ74" s="29" t="s">
        <v>20</v>
      </c>
      <c r="AK74" s="17"/>
      <c r="AL74" s="53" t="s">
        <v>20</v>
      </c>
      <c r="AM74" s="113" t="s">
        <v>798</v>
      </c>
      <c r="AN74" s="29" t="s">
        <v>20</v>
      </c>
      <c r="AO74" s="17"/>
      <c r="AP74" s="52" t="s">
        <v>20</v>
      </c>
      <c r="AQ74" s="114"/>
      <c r="AR74" s="29" t="s">
        <v>20</v>
      </c>
      <c r="AS74" s="17"/>
      <c r="AT74" s="52" t="s">
        <v>20</v>
      </c>
      <c r="AU74" s="114"/>
      <c r="AV74" s="52" t="s">
        <v>20</v>
      </c>
      <c r="AW74" s="114"/>
      <c r="AX74" s="59" t="s">
        <v>20</v>
      </c>
      <c r="AY74" s="29"/>
      <c r="AZ74" s="63" t="s">
        <v>20</v>
      </c>
      <c r="BA74" s="109"/>
      <c r="BB74" s="29" t="s">
        <v>20</v>
      </c>
      <c r="BC74" s="109"/>
      <c r="BD74" s="115" t="s">
        <v>20</v>
      </c>
      <c r="BE74" s="29"/>
      <c r="BF74" s="141" t="s">
        <v>10</v>
      </c>
      <c r="BG74" s="109"/>
      <c r="BH74" s="63" t="s">
        <v>20</v>
      </c>
      <c r="BI74" s="17"/>
      <c r="BJ74" s="29" t="s">
        <v>20</v>
      </c>
      <c r="BK74" s="29"/>
      <c r="BL74" s="29"/>
      <c r="BM74" s="29"/>
      <c r="BN74" s="29" t="s">
        <v>20</v>
      </c>
      <c r="BO74" s="29"/>
      <c r="BP74" s="52">
        <v>5.125</v>
      </c>
      <c r="BQ74" s="114"/>
      <c r="BR74" s="117">
        <v>4</v>
      </c>
      <c r="BS74" s="118" t="s">
        <v>75</v>
      </c>
      <c r="BT74" s="29" t="s">
        <v>20</v>
      </c>
      <c r="BU74" s="29"/>
      <c r="BV74" s="29" t="s">
        <v>20</v>
      </c>
      <c r="BW74" s="29"/>
      <c r="BX74" s="29" t="s">
        <v>20</v>
      </c>
      <c r="BY74" s="29"/>
      <c r="BZ74" s="119" t="s">
        <v>20</v>
      </c>
      <c r="CA74" s="114"/>
      <c r="CB74" s="29"/>
      <c r="CC74" s="17"/>
      <c r="CD74" s="29" t="s">
        <v>20</v>
      </c>
      <c r="CE74" s="29"/>
      <c r="CF74" s="30" t="s">
        <v>20</v>
      </c>
      <c r="CG74" s="31"/>
      <c r="CH74" s="29" t="s">
        <v>20</v>
      </c>
      <c r="CI74" s="57"/>
      <c r="CJ74" s="29">
        <v>4.5</v>
      </c>
      <c r="CK74" s="17"/>
      <c r="CL74" s="29" t="s">
        <v>20</v>
      </c>
      <c r="CM74" s="17"/>
      <c r="CN74" s="64" t="s">
        <v>20</v>
      </c>
      <c r="CO74" s="17"/>
      <c r="CP74" s="64" t="s">
        <v>20</v>
      </c>
      <c r="CQ74" s="17" t="s">
        <v>799</v>
      </c>
      <c r="CR74" s="29" t="s">
        <v>20</v>
      </c>
      <c r="CS74" s="29"/>
      <c r="CT74" s="53" t="s">
        <v>20</v>
      </c>
      <c r="CU74" s="53"/>
      <c r="CV74" s="131">
        <v>1.9259999999999999</v>
      </c>
      <c r="CW74" s="17" t="s">
        <v>800</v>
      </c>
      <c r="CX74" s="29">
        <v>6</v>
      </c>
      <c r="CY74" s="17"/>
      <c r="CZ74" s="17">
        <v>5</v>
      </c>
      <c r="DA74" s="17" t="s">
        <v>801</v>
      </c>
      <c r="DB74" s="30" t="s">
        <v>20</v>
      </c>
      <c r="DC74" s="31" t="s">
        <v>795</v>
      </c>
      <c r="DD74" t="s">
        <v>10</v>
      </c>
      <c r="DE74">
        <f t="shared" si="1"/>
        <v>8</v>
      </c>
    </row>
    <row r="75" spans="1:109" ht="19.149999999999999" customHeight="1" x14ac:dyDescent="0.3">
      <c r="A75" s="331">
        <v>36</v>
      </c>
      <c r="B75" s="123">
        <v>56151</v>
      </c>
      <c r="C75" s="6">
        <v>27</v>
      </c>
      <c r="D75" s="8" t="s">
        <v>2444</v>
      </c>
      <c r="E75" s="8"/>
      <c r="F75" s="32" t="s">
        <v>20</v>
      </c>
      <c r="G75" s="14"/>
      <c r="H75" s="30"/>
      <c r="I75" s="30"/>
      <c r="J75" s="107" t="s">
        <v>20</v>
      </c>
      <c r="K75" s="17"/>
      <c r="L75" s="52" t="s">
        <v>20</v>
      </c>
      <c r="N75" s="108" t="s">
        <v>20</v>
      </c>
      <c r="O75" s="109"/>
      <c r="P75" s="30" t="s">
        <v>20</v>
      </c>
      <c r="Q75" s="31"/>
      <c r="R75" s="64" t="s">
        <v>20</v>
      </c>
      <c r="S75" s="109"/>
      <c r="T75" s="22" t="s">
        <v>20</v>
      </c>
      <c r="U75" s="17" t="s">
        <v>802</v>
      </c>
      <c r="V75" s="110" t="s">
        <v>20</v>
      </c>
      <c r="W75" s="54"/>
      <c r="X75" s="111" t="s">
        <v>20</v>
      </c>
      <c r="Y75" s="25" t="s">
        <v>715</v>
      </c>
      <c r="Z75" s="29" t="s">
        <v>20</v>
      </c>
      <c r="AA75" s="17" t="s">
        <v>602</v>
      </c>
      <c r="AB75" s="53">
        <v>4</v>
      </c>
      <c r="AC75" s="17" t="s">
        <v>803</v>
      </c>
      <c r="AD75" s="29" t="s">
        <v>20</v>
      </c>
      <c r="AE75" s="17"/>
      <c r="AF75" s="112" t="s">
        <v>20</v>
      </c>
      <c r="AG75" s="17"/>
      <c r="AH75" s="30" t="s">
        <v>20</v>
      </c>
      <c r="AJ75" s="29" t="s">
        <v>20</v>
      </c>
      <c r="AK75" s="17"/>
      <c r="AL75" s="53" t="s">
        <v>20</v>
      </c>
      <c r="AN75" s="29" t="s">
        <v>20</v>
      </c>
      <c r="AO75" s="17"/>
      <c r="AP75" s="52" t="s">
        <v>20</v>
      </c>
      <c r="AQ75" s="114"/>
      <c r="AR75" s="29" t="s">
        <v>20</v>
      </c>
      <c r="AS75" s="17"/>
      <c r="AT75" s="52" t="s">
        <v>20</v>
      </c>
      <c r="AU75" s="114"/>
      <c r="AV75" s="52" t="s">
        <v>20</v>
      </c>
      <c r="AW75" s="114"/>
      <c r="AX75" s="59" t="s">
        <v>20</v>
      </c>
      <c r="AY75" s="17"/>
      <c r="AZ75" s="63" t="s">
        <v>20</v>
      </c>
      <c r="BA75" s="109"/>
      <c r="BB75" s="29" t="s">
        <v>20</v>
      </c>
      <c r="BC75" s="109"/>
      <c r="BD75" s="115" t="s">
        <v>20</v>
      </c>
      <c r="BE75" s="17"/>
      <c r="BF75" s="141" t="s">
        <v>10</v>
      </c>
      <c r="BG75" s="109"/>
      <c r="BH75" s="63" t="s">
        <v>20</v>
      </c>
      <c r="BI75" s="17"/>
      <c r="BJ75" s="29" t="s">
        <v>20</v>
      </c>
      <c r="BK75" s="17"/>
      <c r="BL75" s="29"/>
      <c r="BM75" s="29"/>
      <c r="BN75" s="29" t="s">
        <v>20</v>
      </c>
      <c r="BO75" s="17"/>
      <c r="BP75" s="52">
        <v>5.125</v>
      </c>
      <c r="BQ75" s="114" t="s">
        <v>804</v>
      </c>
      <c r="BR75" s="117" t="s">
        <v>20</v>
      </c>
      <c r="BS75" s="118"/>
      <c r="BT75" s="29" t="s">
        <v>20</v>
      </c>
      <c r="BU75" s="17"/>
      <c r="BV75" s="29" t="s">
        <v>20</v>
      </c>
      <c r="BW75" s="17"/>
      <c r="BX75" s="29" t="s">
        <v>20</v>
      </c>
      <c r="BY75" s="17"/>
      <c r="BZ75" s="119" t="s">
        <v>20</v>
      </c>
      <c r="CA75" s="114" t="s">
        <v>805</v>
      </c>
      <c r="CB75" s="29" t="s">
        <v>10</v>
      </c>
      <c r="CC75" s="17"/>
      <c r="CD75" s="29" t="s">
        <v>20</v>
      </c>
      <c r="CE75" s="17"/>
      <c r="CF75" s="30" t="s">
        <v>20</v>
      </c>
      <c r="CG75" s="31"/>
      <c r="CH75" s="29" t="s">
        <v>20</v>
      </c>
      <c r="CI75" s="57"/>
      <c r="CJ75" s="29" t="s">
        <v>20</v>
      </c>
      <c r="CK75" s="17"/>
      <c r="CL75" s="29" t="s">
        <v>20</v>
      </c>
      <c r="CM75" s="17"/>
      <c r="CN75" s="64" t="s">
        <v>20</v>
      </c>
      <c r="CO75" s="17"/>
      <c r="CP75" s="64" t="s">
        <v>20</v>
      </c>
      <c r="CQ75" s="17"/>
      <c r="CR75" s="29" t="s">
        <v>20</v>
      </c>
      <c r="CS75" s="17"/>
      <c r="CT75" s="53" t="s">
        <v>20</v>
      </c>
      <c r="CU75" s="109"/>
      <c r="CV75" s="131">
        <v>0.27500000000000002</v>
      </c>
      <c r="CW75" s="17" t="s">
        <v>806</v>
      </c>
      <c r="CX75" s="29">
        <v>6</v>
      </c>
      <c r="CY75" s="17"/>
      <c r="CZ75" s="17" t="s">
        <v>20</v>
      </c>
      <c r="DA75" s="17" t="s">
        <v>807</v>
      </c>
      <c r="DB75" s="30" t="s">
        <v>20</v>
      </c>
      <c r="DC75" s="31"/>
      <c r="DE75">
        <f t="shared" si="1"/>
        <v>4</v>
      </c>
    </row>
    <row r="76" spans="1:109" ht="19.149999999999999" customHeight="1" x14ac:dyDescent="0.3">
      <c r="A76" s="105">
        <v>37</v>
      </c>
      <c r="B76" s="328">
        <v>488991</v>
      </c>
      <c r="C76" s="330">
        <v>28</v>
      </c>
      <c r="D76" s="329" t="s">
        <v>2445</v>
      </c>
      <c r="E76" s="329"/>
      <c r="F76" s="336" t="s">
        <v>20</v>
      </c>
      <c r="G76" s="338"/>
      <c r="H76" s="340"/>
      <c r="I76" s="340"/>
      <c r="J76" s="400" t="s">
        <v>20</v>
      </c>
      <c r="K76" s="348"/>
      <c r="L76" s="351" t="s">
        <v>20</v>
      </c>
      <c r="M76" s="352" t="s">
        <v>808</v>
      </c>
      <c r="N76" s="345" t="s">
        <v>20</v>
      </c>
      <c r="O76" s="347" t="s">
        <v>10</v>
      </c>
      <c r="P76" s="340" t="s">
        <v>20</v>
      </c>
      <c r="Q76" s="341"/>
      <c r="R76" s="355">
        <v>6.35</v>
      </c>
      <c r="S76" s="331" t="s">
        <v>78</v>
      </c>
      <c r="T76" s="360">
        <v>0.39800000000000002</v>
      </c>
      <c r="U76" s="348" t="s">
        <v>587</v>
      </c>
      <c r="V76" s="365" t="s">
        <v>20</v>
      </c>
      <c r="W76" s="368"/>
      <c r="X76" s="370" t="s">
        <v>20</v>
      </c>
      <c r="Y76" s="373" t="s">
        <v>715</v>
      </c>
      <c r="Z76" s="362" t="s">
        <v>20</v>
      </c>
      <c r="AA76" s="348"/>
      <c r="AB76" s="342">
        <v>4</v>
      </c>
      <c r="AC76" s="348" t="s">
        <v>809</v>
      </c>
      <c r="AD76" s="362" t="s">
        <v>20</v>
      </c>
      <c r="AE76" s="348"/>
      <c r="AF76" s="112" t="s">
        <v>20</v>
      </c>
      <c r="AG76" s="348"/>
      <c r="AH76" s="340" t="s">
        <v>20</v>
      </c>
      <c r="AI76" s="341"/>
      <c r="AJ76" s="342">
        <v>6</v>
      </c>
      <c r="AK76" s="409" t="s">
        <v>810</v>
      </c>
      <c r="AL76" s="400">
        <v>6.5</v>
      </c>
      <c r="AM76" s="353" t="s">
        <v>811</v>
      </c>
      <c r="AN76" s="362" t="s">
        <v>20</v>
      </c>
      <c r="AO76" s="348"/>
      <c r="AP76" s="351" t="s">
        <v>20</v>
      </c>
      <c r="AQ76" s="379"/>
      <c r="AR76" s="362" t="s">
        <v>20</v>
      </c>
      <c r="AS76" s="348"/>
      <c r="AT76" s="351">
        <v>6</v>
      </c>
      <c r="AU76" s="379"/>
      <c r="AV76" s="351" t="s">
        <v>20</v>
      </c>
      <c r="AW76" s="379"/>
      <c r="AX76" s="380" t="s">
        <v>20</v>
      </c>
      <c r="AY76" s="348"/>
      <c r="AZ76" s="382" t="s">
        <v>20</v>
      </c>
      <c r="BA76" s="414" t="s">
        <v>812</v>
      </c>
      <c r="BB76" s="362" t="s">
        <v>20</v>
      </c>
      <c r="BC76" s="347"/>
      <c r="BD76" s="386" t="s">
        <v>20</v>
      </c>
      <c r="BE76" s="348"/>
      <c r="BF76" s="141" t="s">
        <v>10</v>
      </c>
      <c r="BG76" s="347"/>
      <c r="BH76" s="382" t="s">
        <v>20</v>
      </c>
      <c r="BI76" s="348"/>
      <c r="BJ76" s="362" t="s">
        <v>20</v>
      </c>
      <c r="BK76" s="348"/>
      <c r="BL76" s="362"/>
      <c r="BM76" s="362"/>
      <c r="BN76" s="362" t="s">
        <v>20</v>
      </c>
      <c r="BO76" s="348" t="s">
        <v>813</v>
      </c>
      <c r="BP76" s="351">
        <v>5.125</v>
      </c>
      <c r="BQ76" s="379"/>
      <c r="BR76" s="357" t="s">
        <v>20</v>
      </c>
      <c r="BS76" s="394"/>
      <c r="BT76" s="362" t="s">
        <v>20</v>
      </c>
      <c r="BU76" s="348" t="s">
        <v>814</v>
      </c>
      <c r="BV76" s="362" t="s">
        <v>20</v>
      </c>
      <c r="BW76" s="348" t="s">
        <v>626</v>
      </c>
      <c r="BX76" s="362" t="s">
        <v>20</v>
      </c>
      <c r="BY76" s="348" t="s">
        <v>815</v>
      </c>
      <c r="BZ76" s="396" t="s">
        <v>20</v>
      </c>
      <c r="CA76" s="379" t="s">
        <v>816</v>
      </c>
      <c r="CB76" s="362" t="s">
        <v>10</v>
      </c>
      <c r="CC76" s="348"/>
      <c r="CD76" s="362" t="s">
        <v>271</v>
      </c>
      <c r="CE76" s="348"/>
      <c r="CF76" s="340" t="s">
        <v>20</v>
      </c>
      <c r="CG76" s="341"/>
      <c r="CH76" s="362" t="s">
        <v>20</v>
      </c>
      <c r="CI76" s="354"/>
      <c r="CJ76" s="362">
        <v>4.5</v>
      </c>
      <c r="CK76" s="348"/>
      <c r="CL76" s="362">
        <v>7</v>
      </c>
      <c r="CM76" s="354" t="s">
        <v>817</v>
      </c>
      <c r="CN76" s="355" t="s">
        <v>20</v>
      </c>
      <c r="CO76" s="348"/>
      <c r="CP76" s="355" t="s">
        <v>20</v>
      </c>
      <c r="CQ76" s="348"/>
      <c r="CR76" s="362" t="s">
        <v>20</v>
      </c>
      <c r="CS76" s="348"/>
      <c r="CT76" s="342" t="s">
        <v>20</v>
      </c>
      <c r="CU76" s="347"/>
      <c r="CV76" s="362">
        <v>1.5</v>
      </c>
      <c r="CW76" s="348" t="s">
        <v>590</v>
      </c>
      <c r="CX76" s="362">
        <v>6</v>
      </c>
      <c r="CY76" s="348"/>
      <c r="CZ76" s="348" t="s">
        <v>20</v>
      </c>
      <c r="DA76" s="348"/>
      <c r="DB76" s="340" t="s">
        <v>20</v>
      </c>
      <c r="DC76" s="341"/>
      <c r="DD76" s="331"/>
      <c r="DE76" s="331">
        <f t="shared" si="1"/>
        <v>11</v>
      </c>
    </row>
    <row r="77" spans="1:109" ht="19.149999999999999" customHeight="1" x14ac:dyDescent="0.3">
      <c r="A77" s="105">
        <v>52</v>
      </c>
      <c r="B77" s="328">
        <v>2211</v>
      </c>
      <c r="C77" s="330">
        <v>40</v>
      </c>
      <c r="D77" s="329" t="s">
        <v>2422</v>
      </c>
      <c r="E77" s="329"/>
      <c r="F77" s="336">
        <v>4</v>
      </c>
      <c r="G77" s="338" t="s">
        <v>988</v>
      </c>
      <c r="H77" s="340" t="s">
        <v>10</v>
      </c>
      <c r="I77" s="340"/>
      <c r="J77" s="342">
        <v>6.5</v>
      </c>
      <c r="K77" s="347" t="s">
        <v>989</v>
      </c>
      <c r="L77" s="351">
        <v>5.6</v>
      </c>
      <c r="M77" s="352" t="s">
        <v>868</v>
      </c>
      <c r="N77" s="401" t="s">
        <v>20</v>
      </c>
      <c r="O77" s="347" t="s">
        <v>967</v>
      </c>
      <c r="P77" s="340" t="s">
        <v>20</v>
      </c>
      <c r="Q77" s="341" t="s">
        <v>990</v>
      </c>
      <c r="R77" s="355" t="s">
        <v>20</v>
      </c>
      <c r="S77" s="347"/>
      <c r="T77" s="360" t="s">
        <v>20</v>
      </c>
      <c r="U77" s="349"/>
      <c r="V77" s="365">
        <v>10</v>
      </c>
      <c r="W77" s="368" t="s">
        <v>991</v>
      </c>
      <c r="X77" s="406" t="s">
        <v>20</v>
      </c>
      <c r="Y77" s="373" t="s">
        <v>992</v>
      </c>
      <c r="Z77" s="362">
        <v>4</v>
      </c>
      <c r="AA77" s="348"/>
      <c r="AB77" s="407">
        <v>5.8849999999999998</v>
      </c>
      <c r="AC77" s="348" t="s">
        <v>993</v>
      </c>
      <c r="AD77" s="362" t="s">
        <v>20</v>
      </c>
      <c r="AE77" s="348"/>
      <c r="AF77" s="112">
        <v>5</v>
      </c>
      <c r="AG77" s="348"/>
      <c r="AH77" s="340">
        <v>7</v>
      </c>
      <c r="AI77" s="341" t="s">
        <v>10</v>
      </c>
      <c r="AJ77" s="408" t="s">
        <v>20</v>
      </c>
      <c r="AK77" s="409"/>
      <c r="AL77" s="342" t="s">
        <v>20</v>
      </c>
      <c r="AM77" s="353" t="s">
        <v>994</v>
      </c>
      <c r="AN77" s="362" t="s">
        <v>20</v>
      </c>
      <c r="AO77" s="348" t="s">
        <v>995</v>
      </c>
      <c r="AP77" s="351" t="s">
        <v>20</v>
      </c>
      <c r="AQ77" s="379" t="s">
        <v>996</v>
      </c>
      <c r="AR77" s="370">
        <v>5.5</v>
      </c>
      <c r="AS77" s="348" t="s">
        <v>109</v>
      </c>
      <c r="AT77" s="351" t="s">
        <v>20</v>
      </c>
      <c r="AU77" s="379"/>
      <c r="AV77" s="351" t="s">
        <v>20</v>
      </c>
      <c r="AW77" s="379"/>
      <c r="AX77" s="380">
        <v>4</v>
      </c>
      <c r="AY77" s="348" t="s">
        <v>997</v>
      </c>
      <c r="AZ77" s="412">
        <v>6.875</v>
      </c>
      <c r="BA77" s="347" t="s">
        <v>998</v>
      </c>
      <c r="BB77" s="362" t="s">
        <v>20</v>
      </c>
      <c r="BC77" s="347"/>
      <c r="BD77" s="416" t="s">
        <v>20</v>
      </c>
      <c r="BE77" s="348" t="s">
        <v>999</v>
      </c>
      <c r="BF77" s="137">
        <f>0.1%+0.39%</f>
        <v>4.8999999999999998E-3</v>
      </c>
      <c r="BG77" s="347" t="s">
        <v>884</v>
      </c>
      <c r="BH77" s="382">
        <v>5.5</v>
      </c>
      <c r="BI77" s="348"/>
      <c r="BJ77" s="362" t="s">
        <v>20</v>
      </c>
      <c r="BK77" s="348"/>
      <c r="BL77" s="342" t="s">
        <v>10</v>
      </c>
      <c r="BM77" s="348" t="s">
        <v>94</v>
      </c>
      <c r="BN77" s="362">
        <v>6.875</v>
      </c>
      <c r="BO77" s="419"/>
      <c r="BP77" s="351">
        <v>5.125</v>
      </c>
      <c r="BQ77" s="379"/>
      <c r="BR77" s="357" t="s">
        <v>20</v>
      </c>
      <c r="BS77" s="394" t="s">
        <v>110</v>
      </c>
      <c r="BT77" s="362">
        <v>7</v>
      </c>
      <c r="BU77" s="348"/>
      <c r="BV77" s="362" t="s">
        <v>20</v>
      </c>
      <c r="BW77" s="348"/>
      <c r="BX77" s="362" t="s">
        <v>20</v>
      </c>
      <c r="BY77" s="348" t="s">
        <v>887</v>
      </c>
      <c r="BZ77" s="396" t="s">
        <v>20</v>
      </c>
      <c r="CA77" s="379" t="s">
        <v>1000</v>
      </c>
      <c r="CB77" s="362" t="s">
        <v>10</v>
      </c>
      <c r="CC77" s="348"/>
      <c r="CD77" s="362" t="s">
        <v>20</v>
      </c>
      <c r="CE77" s="348"/>
      <c r="CF77" s="340">
        <v>4</v>
      </c>
      <c r="CG77" s="341" t="s">
        <v>111</v>
      </c>
      <c r="CH77" s="342" t="s">
        <v>20</v>
      </c>
      <c r="CI77" s="354" t="s">
        <v>1001</v>
      </c>
      <c r="CJ77" s="362">
        <v>4.5</v>
      </c>
      <c r="CK77" s="348" t="s">
        <v>891</v>
      </c>
      <c r="CL77" s="362" t="s">
        <v>20</v>
      </c>
      <c r="CM77" s="348"/>
      <c r="CN77" s="355" t="s">
        <v>20</v>
      </c>
      <c r="CO77" s="348" t="s">
        <v>1002</v>
      </c>
      <c r="CP77" s="357">
        <v>2</v>
      </c>
      <c r="CQ77" s="348" t="s">
        <v>894</v>
      </c>
      <c r="CR77" s="362" t="s">
        <v>20</v>
      </c>
      <c r="CS77" s="17" t="s">
        <v>112</v>
      </c>
      <c r="CT77" s="53" t="s">
        <v>20</v>
      </c>
      <c r="CU77" s="109"/>
      <c r="CV77" s="131">
        <v>3.8730000000000002</v>
      </c>
      <c r="CW77" s="17" t="s">
        <v>896</v>
      </c>
      <c r="CX77" s="29" t="s">
        <v>271</v>
      </c>
      <c r="CY77" s="17" t="s">
        <v>897</v>
      </c>
      <c r="CZ77" s="17">
        <v>5</v>
      </c>
      <c r="DA77" s="17" t="s">
        <v>1003</v>
      </c>
      <c r="DB77" s="30">
        <v>4</v>
      </c>
      <c r="DC77" s="31" t="s">
        <v>1004</v>
      </c>
      <c r="DD77" t="s">
        <v>10</v>
      </c>
      <c r="DE77">
        <f t="shared" si="1"/>
        <v>22</v>
      </c>
    </row>
    <row r="78" spans="1:109" s="105" customFormat="1" ht="19.149999999999999" customHeight="1" x14ac:dyDescent="0.3">
      <c r="A78" s="331">
        <v>53</v>
      </c>
      <c r="B78" s="120">
        <v>2213</v>
      </c>
      <c r="C78" s="424">
        <v>41</v>
      </c>
      <c r="D78" s="425" t="s">
        <v>2423</v>
      </c>
      <c r="E78" s="425"/>
      <c r="F78" s="426">
        <v>4</v>
      </c>
      <c r="G78" s="72" t="s">
        <v>988</v>
      </c>
      <c r="H78" s="427" t="s">
        <v>10</v>
      </c>
      <c r="I78" s="427"/>
      <c r="J78" s="590">
        <v>6.5</v>
      </c>
      <c r="K78" s="428"/>
      <c r="L78" s="77">
        <v>5.6</v>
      </c>
      <c r="M78" s="78" t="s">
        <v>868</v>
      </c>
      <c r="N78" s="122" t="s">
        <v>20</v>
      </c>
      <c r="O78" s="83" t="s">
        <v>967</v>
      </c>
      <c r="P78" s="73" t="s">
        <v>20</v>
      </c>
      <c r="Q78" s="81" t="s">
        <v>1005</v>
      </c>
      <c r="R78" s="591" t="s">
        <v>20</v>
      </c>
      <c r="S78" s="428"/>
      <c r="T78" s="593" t="s">
        <v>20</v>
      </c>
      <c r="U78" s="432"/>
      <c r="V78" s="366">
        <v>10</v>
      </c>
      <c r="W78" s="594"/>
      <c r="X78" s="372" t="s">
        <v>20</v>
      </c>
      <c r="Y78" s="88" t="s">
        <v>715</v>
      </c>
      <c r="Z78" s="590" t="s">
        <v>20</v>
      </c>
      <c r="AA78" s="436" t="s">
        <v>1006</v>
      </c>
      <c r="AB78" s="374">
        <v>5.8849999999999998</v>
      </c>
      <c r="AC78" s="76" t="s">
        <v>1007</v>
      </c>
      <c r="AD78" s="89" t="s">
        <v>20</v>
      </c>
      <c r="AE78" s="76"/>
      <c r="AF78" s="90" t="s">
        <v>20</v>
      </c>
      <c r="AG78" s="76"/>
      <c r="AH78" s="73">
        <v>7</v>
      </c>
      <c r="AI78" s="81" t="s">
        <v>10</v>
      </c>
      <c r="AJ78" s="103">
        <v>6</v>
      </c>
      <c r="AK78" s="76"/>
      <c r="AL78" s="103" t="s">
        <v>20</v>
      </c>
      <c r="AM78" s="91"/>
      <c r="AN78" s="89" t="s">
        <v>20</v>
      </c>
      <c r="AO78" s="76" t="s">
        <v>1008</v>
      </c>
      <c r="AP78" s="77" t="s">
        <v>20</v>
      </c>
      <c r="AQ78" s="92" t="s">
        <v>1009</v>
      </c>
      <c r="AR78" s="89" t="s">
        <v>20</v>
      </c>
      <c r="AS78" s="76"/>
      <c r="AT78" s="77" t="s">
        <v>20</v>
      </c>
      <c r="AU78" s="92"/>
      <c r="AV78" s="77" t="s">
        <v>20</v>
      </c>
      <c r="AW78" s="92"/>
      <c r="AX78" s="93" t="s">
        <v>20</v>
      </c>
      <c r="AY78" s="76"/>
      <c r="AZ78" s="384" t="s">
        <v>20</v>
      </c>
      <c r="BA78" s="83"/>
      <c r="BB78" s="89" t="s">
        <v>20</v>
      </c>
      <c r="BC78" s="83"/>
      <c r="BD78" s="96" t="s">
        <v>20</v>
      </c>
      <c r="BE78" s="76"/>
      <c r="BF78" s="389">
        <f>0.1%+0.39%</f>
        <v>4.8999999999999998E-3</v>
      </c>
      <c r="BG78" s="83" t="s">
        <v>884</v>
      </c>
      <c r="BH78" s="94">
        <v>5.5</v>
      </c>
      <c r="BI78" s="76"/>
      <c r="BJ78" s="89" t="s">
        <v>20</v>
      </c>
      <c r="BK78" s="76" t="s">
        <v>908</v>
      </c>
      <c r="BL78" s="89" t="s">
        <v>10</v>
      </c>
      <c r="BM78" s="89"/>
      <c r="BN78" s="89" t="s">
        <v>20</v>
      </c>
      <c r="BO78" s="76"/>
      <c r="BP78" s="77">
        <v>5.125</v>
      </c>
      <c r="BQ78" s="92"/>
      <c r="BR78" s="100" t="s">
        <v>20</v>
      </c>
      <c r="BS78" s="101" t="s">
        <v>113</v>
      </c>
      <c r="BT78" s="89" t="s">
        <v>20</v>
      </c>
      <c r="BU78" s="76" t="s">
        <v>1010</v>
      </c>
      <c r="BV78" s="89" t="s">
        <v>20</v>
      </c>
      <c r="BW78" s="76"/>
      <c r="BX78" s="89" t="s">
        <v>20</v>
      </c>
      <c r="BY78" s="76"/>
      <c r="BZ78" s="102" t="s">
        <v>20</v>
      </c>
      <c r="CA78" s="92"/>
      <c r="CB78" s="89"/>
      <c r="CC78" s="76"/>
      <c r="CD78" s="89" t="s">
        <v>20</v>
      </c>
      <c r="CE78" s="76"/>
      <c r="CF78" s="73" t="s">
        <v>20</v>
      </c>
      <c r="CG78" s="81" t="s">
        <v>114</v>
      </c>
      <c r="CH78" s="89" t="s">
        <v>20</v>
      </c>
      <c r="CI78" s="80" t="s">
        <v>1011</v>
      </c>
      <c r="CJ78" s="89" t="s">
        <v>20</v>
      </c>
      <c r="CK78" s="76" t="s">
        <v>1012</v>
      </c>
      <c r="CL78" s="89">
        <v>7</v>
      </c>
      <c r="CM78" s="76" t="s">
        <v>1013</v>
      </c>
      <c r="CN78" s="82" t="s">
        <v>20</v>
      </c>
      <c r="CO78" s="76"/>
      <c r="CP78" s="82" t="s">
        <v>20</v>
      </c>
      <c r="CQ78" s="76" t="s">
        <v>914</v>
      </c>
      <c r="CR78" s="89" t="s">
        <v>20</v>
      </c>
      <c r="CS78" s="76"/>
      <c r="CT78" s="103" t="s">
        <v>20</v>
      </c>
      <c r="CU78" s="83"/>
      <c r="CV78" s="444">
        <v>5.0289999999999999</v>
      </c>
      <c r="CW78" s="76" t="s">
        <v>1014</v>
      </c>
      <c r="CX78" s="89">
        <v>4.4000000000000004</v>
      </c>
      <c r="CY78" s="76" t="s">
        <v>916</v>
      </c>
      <c r="CZ78" s="76" t="s">
        <v>20</v>
      </c>
      <c r="DA78" s="76"/>
      <c r="DB78" s="73" t="s">
        <v>20</v>
      </c>
      <c r="DC78" s="81" t="s">
        <v>917</v>
      </c>
      <c r="DD78" s="105" t="s">
        <v>10</v>
      </c>
      <c r="DE78" s="105">
        <f t="shared" si="1"/>
        <v>13</v>
      </c>
    </row>
    <row r="79" spans="1:109" ht="19.149999999999999" customHeight="1" x14ac:dyDescent="0.3">
      <c r="A79" s="105">
        <v>54</v>
      </c>
      <c r="B79" s="328">
        <v>22121</v>
      </c>
      <c r="C79" s="330">
        <v>42</v>
      </c>
      <c r="D79" s="329" t="s">
        <v>2424</v>
      </c>
      <c r="E79" s="329"/>
      <c r="F79" s="336">
        <v>4</v>
      </c>
      <c r="G79" s="338" t="s">
        <v>988</v>
      </c>
      <c r="H79" s="340" t="s">
        <v>10</v>
      </c>
      <c r="I79" s="340"/>
      <c r="J79" s="342">
        <v>6.5</v>
      </c>
      <c r="K79" s="347"/>
      <c r="L79" s="351">
        <v>5.6</v>
      </c>
      <c r="M79" s="352" t="s">
        <v>868</v>
      </c>
      <c r="N79" s="345" t="s">
        <v>20</v>
      </c>
      <c r="O79" s="347" t="s">
        <v>967</v>
      </c>
      <c r="P79" s="340" t="s">
        <v>20</v>
      </c>
      <c r="Q79" s="341" t="s">
        <v>990</v>
      </c>
      <c r="R79" s="355" t="s">
        <v>20</v>
      </c>
      <c r="S79" s="347"/>
      <c r="T79" s="360" t="s">
        <v>20</v>
      </c>
      <c r="U79" s="349"/>
      <c r="V79" s="365">
        <v>10</v>
      </c>
      <c r="W79" s="368" t="s">
        <v>1015</v>
      </c>
      <c r="X79" s="406" t="s">
        <v>20</v>
      </c>
      <c r="Y79" s="373" t="s">
        <v>992</v>
      </c>
      <c r="Z79" s="362">
        <v>4</v>
      </c>
      <c r="AA79" s="348"/>
      <c r="AB79" s="407">
        <v>5.8849999999999998</v>
      </c>
      <c r="AC79" s="348" t="s">
        <v>993</v>
      </c>
      <c r="AD79" s="362" t="s">
        <v>20</v>
      </c>
      <c r="AE79" s="348"/>
      <c r="AF79" s="112">
        <v>5</v>
      </c>
      <c r="AG79" s="348"/>
      <c r="AH79" s="340">
        <v>7</v>
      </c>
      <c r="AI79" s="341" t="s">
        <v>10</v>
      </c>
      <c r="AJ79" s="408" t="s">
        <v>20</v>
      </c>
      <c r="AK79" s="409"/>
      <c r="AL79" s="342" t="s">
        <v>20</v>
      </c>
      <c r="AM79" s="353" t="s">
        <v>994</v>
      </c>
      <c r="AN79" s="362" t="s">
        <v>20</v>
      </c>
      <c r="AO79" s="348" t="s">
        <v>1008</v>
      </c>
      <c r="AP79" s="351" t="s">
        <v>20</v>
      </c>
      <c r="AQ79" s="379" t="s">
        <v>1016</v>
      </c>
      <c r="AR79" s="362" t="s">
        <v>20</v>
      </c>
      <c r="AS79" s="348"/>
      <c r="AT79" s="351" t="s">
        <v>20</v>
      </c>
      <c r="AU79" s="379"/>
      <c r="AV79" s="351" t="s">
        <v>20</v>
      </c>
      <c r="AW79" s="379"/>
      <c r="AX79" s="380">
        <v>4</v>
      </c>
      <c r="AY79" s="348" t="s">
        <v>997</v>
      </c>
      <c r="AZ79" s="412">
        <v>6.875</v>
      </c>
      <c r="BA79" s="347" t="s">
        <v>998</v>
      </c>
      <c r="BB79" s="362" t="s">
        <v>20</v>
      </c>
      <c r="BC79" s="347"/>
      <c r="BD79" s="386" t="s">
        <v>20</v>
      </c>
      <c r="BE79" s="348"/>
      <c r="BF79" s="137">
        <f>0.1%+0.39%</f>
        <v>4.8999999999999998E-3</v>
      </c>
      <c r="BG79" s="347" t="s">
        <v>1017</v>
      </c>
      <c r="BH79" s="382">
        <v>5.5</v>
      </c>
      <c r="BI79" s="348"/>
      <c r="BJ79" s="362" t="s">
        <v>20</v>
      </c>
      <c r="BK79" s="348"/>
      <c r="BL79" s="341"/>
      <c r="BM79" s="348"/>
      <c r="BN79" s="362">
        <v>6.875</v>
      </c>
      <c r="BO79" s="419"/>
      <c r="BP79" s="351">
        <v>5.125</v>
      </c>
      <c r="BQ79" s="379"/>
      <c r="BR79" s="357" t="s">
        <v>20</v>
      </c>
      <c r="BS79" s="394" t="s">
        <v>110</v>
      </c>
      <c r="BT79" s="362">
        <v>7</v>
      </c>
      <c r="BU79" s="348"/>
      <c r="BV79" s="362" t="s">
        <v>20</v>
      </c>
      <c r="BW79" s="348"/>
      <c r="BX79" s="362" t="s">
        <v>20</v>
      </c>
      <c r="BY79" s="348" t="s">
        <v>930</v>
      </c>
      <c r="BZ79" s="396" t="s">
        <v>20</v>
      </c>
      <c r="CA79" s="379" t="s">
        <v>1018</v>
      </c>
      <c r="CB79" s="362" t="s">
        <v>10</v>
      </c>
      <c r="CC79" s="348"/>
      <c r="CD79" s="362" t="s">
        <v>20</v>
      </c>
      <c r="CE79" s="348"/>
      <c r="CF79" s="340">
        <v>3</v>
      </c>
      <c r="CG79" s="341" t="s">
        <v>115</v>
      </c>
      <c r="CH79" s="362" t="s">
        <v>20</v>
      </c>
      <c r="CI79" s="354" t="s">
        <v>1019</v>
      </c>
      <c r="CJ79" s="362">
        <v>4.5</v>
      </c>
      <c r="CK79" s="348"/>
      <c r="CL79" s="362" t="s">
        <v>20</v>
      </c>
      <c r="CM79" s="348"/>
      <c r="CN79" s="355" t="s">
        <v>20</v>
      </c>
      <c r="CO79" s="348" t="s">
        <v>1002</v>
      </c>
      <c r="CP79" s="357">
        <v>2</v>
      </c>
      <c r="CQ79" s="348" t="s">
        <v>894</v>
      </c>
      <c r="CR79" s="362" t="s">
        <v>20</v>
      </c>
      <c r="CS79" s="348" t="s">
        <v>112</v>
      </c>
      <c r="CT79" s="342" t="s">
        <v>20</v>
      </c>
      <c r="CU79" s="347" t="s">
        <v>1020</v>
      </c>
      <c r="CV79" s="466">
        <v>3.8519999999999999</v>
      </c>
      <c r="CW79" s="348" t="s">
        <v>1014</v>
      </c>
      <c r="CX79" s="362">
        <v>4.29</v>
      </c>
      <c r="CY79" s="348" t="s">
        <v>916</v>
      </c>
      <c r="CZ79" s="348">
        <v>5</v>
      </c>
      <c r="DA79" s="348" t="s">
        <v>1003</v>
      </c>
      <c r="DB79" s="340">
        <v>4</v>
      </c>
      <c r="DC79" s="341" t="s">
        <v>1004</v>
      </c>
      <c r="DD79" s="331" t="s">
        <v>10</v>
      </c>
      <c r="DE79" s="331">
        <f t="shared" si="1"/>
        <v>22</v>
      </c>
    </row>
    <row r="80" spans="1:109" ht="19.149999999999999" customHeight="1" x14ac:dyDescent="0.3">
      <c r="A80" s="331">
        <v>55</v>
      </c>
      <c r="B80" s="123">
        <v>484240</v>
      </c>
      <c r="C80" s="6">
        <v>43</v>
      </c>
      <c r="D80" s="8" t="s">
        <v>2425</v>
      </c>
      <c r="E80" s="8"/>
      <c r="F80" s="32">
        <v>4</v>
      </c>
      <c r="G80" s="14"/>
      <c r="H80" s="30" t="s">
        <v>10</v>
      </c>
      <c r="I80" s="30"/>
      <c r="J80" s="53">
        <v>6.5</v>
      </c>
      <c r="K80" s="109"/>
      <c r="L80" s="52">
        <v>5.6</v>
      </c>
      <c r="M80" s="19" t="s">
        <v>1021</v>
      </c>
      <c r="N80" s="108">
        <v>7.25</v>
      </c>
      <c r="O80" s="109" t="s">
        <v>1022</v>
      </c>
      <c r="P80" s="30" t="s">
        <v>20</v>
      </c>
      <c r="Q80" s="31" t="s">
        <v>990</v>
      </c>
      <c r="R80" s="64" t="s">
        <v>20</v>
      </c>
      <c r="S80" s="109"/>
      <c r="T80" s="22">
        <v>0.39800000000000002</v>
      </c>
      <c r="U80" s="17" t="s">
        <v>587</v>
      </c>
      <c r="V80" s="110">
        <v>10</v>
      </c>
      <c r="W80" s="54" t="s">
        <v>1023</v>
      </c>
      <c r="X80" s="125" t="s">
        <v>20</v>
      </c>
      <c r="Y80" s="25" t="s">
        <v>992</v>
      </c>
      <c r="Z80" s="29">
        <v>4</v>
      </c>
      <c r="AA80" s="17"/>
      <c r="AB80" s="152">
        <v>5.8849999999999998</v>
      </c>
      <c r="AC80" s="17" t="s">
        <v>1024</v>
      </c>
      <c r="AD80" s="29" t="s">
        <v>20</v>
      </c>
      <c r="AE80" s="17"/>
      <c r="AF80" s="112">
        <v>6.25</v>
      </c>
      <c r="AG80" s="17"/>
      <c r="AH80" s="30">
        <v>7</v>
      </c>
      <c r="AI80" s="31" t="s">
        <v>10</v>
      </c>
      <c r="AJ80" s="162" t="s">
        <v>20</v>
      </c>
      <c r="AK80" s="130"/>
      <c r="AL80" s="53" t="s">
        <v>20</v>
      </c>
      <c r="AM80" s="113" t="s">
        <v>994</v>
      </c>
      <c r="AN80" s="29" t="s">
        <v>20</v>
      </c>
      <c r="AO80" s="17" t="s">
        <v>1025</v>
      </c>
      <c r="AP80" s="52" t="s">
        <v>20</v>
      </c>
      <c r="AQ80" s="114" t="s">
        <v>1026</v>
      </c>
      <c r="AR80" s="29" t="s">
        <v>20</v>
      </c>
      <c r="AS80" s="17"/>
      <c r="AT80" s="52" t="s">
        <v>20</v>
      </c>
      <c r="AU80" s="114"/>
      <c r="AV80" s="52" t="s">
        <v>20</v>
      </c>
      <c r="AW80" s="114"/>
      <c r="AX80" s="59">
        <v>4</v>
      </c>
      <c r="AY80" s="17" t="s">
        <v>997</v>
      </c>
      <c r="AZ80" s="60">
        <v>6.875</v>
      </c>
      <c r="BA80" s="109" t="s">
        <v>1027</v>
      </c>
      <c r="BB80" s="29" t="s">
        <v>20</v>
      </c>
      <c r="BC80" s="109"/>
      <c r="BD80" s="115" t="s">
        <v>20</v>
      </c>
      <c r="BE80" s="17"/>
      <c r="BF80" s="157" t="s">
        <v>20</v>
      </c>
      <c r="BG80" s="109"/>
      <c r="BH80" s="63">
        <v>5.5</v>
      </c>
      <c r="BI80" s="17"/>
      <c r="BJ80" s="29" t="s">
        <v>20</v>
      </c>
      <c r="BK80" s="17" t="s">
        <v>908</v>
      </c>
      <c r="BL80" s="29" t="s">
        <v>10</v>
      </c>
      <c r="BM80" s="29"/>
      <c r="BN80" s="29" t="s">
        <v>20</v>
      </c>
      <c r="BO80" s="17"/>
      <c r="BP80" s="52">
        <v>5.125</v>
      </c>
      <c r="BQ80" s="114"/>
      <c r="BR80" s="117" t="s">
        <v>20</v>
      </c>
      <c r="BS80" s="118" t="s">
        <v>110</v>
      </c>
      <c r="BT80" s="29">
        <v>4.75</v>
      </c>
      <c r="BU80" s="17"/>
      <c r="BV80" s="29" t="s">
        <v>20</v>
      </c>
      <c r="BW80" s="17"/>
      <c r="BX80" s="111">
        <v>5.75</v>
      </c>
      <c r="BY80" s="17"/>
      <c r="BZ80" s="119" t="s">
        <v>20</v>
      </c>
      <c r="CA80" s="114" t="s">
        <v>1028</v>
      </c>
      <c r="CB80" s="29" t="s">
        <v>10</v>
      </c>
      <c r="CC80" s="17"/>
      <c r="CD80" s="29" t="s">
        <v>20</v>
      </c>
      <c r="CE80" s="17"/>
      <c r="CF80" s="30" t="s">
        <v>20</v>
      </c>
      <c r="CG80" s="31" t="s">
        <v>114</v>
      </c>
      <c r="CH80" s="29" t="s">
        <v>20</v>
      </c>
      <c r="CI80" s="57" t="s">
        <v>1019</v>
      </c>
      <c r="CJ80" s="29">
        <v>4.5</v>
      </c>
      <c r="CK80" s="17" t="s">
        <v>1029</v>
      </c>
      <c r="CL80" s="29" t="s">
        <v>20</v>
      </c>
      <c r="CM80" s="17"/>
      <c r="CN80" s="64">
        <v>6.25</v>
      </c>
      <c r="CO80" s="17" t="s">
        <v>1030</v>
      </c>
      <c r="CP80" s="117">
        <v>2</v>
      </c>
      <c r="CQ80" s="17"/>
      <c r="CR80" s="29" t="s">
        <v>20</v>
      </c>
      <c r="CS80" s="17" t="s">
        <v>112</v>
      </c>
      <c r="CT80" s="53" t="s">
        <v>20</v>
      </c>
      <c r="CU80" s="109" t="s">
        <v>1031</v>
      </c>
      <c r="CV80" s="29">
        <v>6.5</v>
      </c>
      <c r="CW80" s="17" t="s">
        <v>673</v>
      </c>
      <c r="CX80" s="29">
        <v>5</v>
      </c>
      <c r="CY80" s="17" t="s">
        <v>950</v>
      </c>
      <c r="CZ80" s="17" t="s">
        <v>20</v>
      </c>
      <c r="DA80" s="17" t="s">
        <v>1032</v>
      </c>
      <c r="DB80" s="30">
        <v>4</v>
      </c>
      <c r="DC80" s="31" t="s">
        <v>1033</v>
      </c>
      <c r="DD80" t="s">
        <v>10</v>
      </c>
      <c r="DE80">
        <f t="shared" si="1"/>
        <v>22</v>
      </c>
    </row>
    <row r="81" spans="1:109" ht="19.149999999999999" customHeight="1" x14ac:dyDescent="0.3">
      <c r="A81" s="105">
        <v>56</v>
      </c>
      <c r="B81" s="123">
        <v>22132</v>
      </c>
      <c r="C81" s="6">
        <v>44</v>
      </c>
      <c r="D81" s="8" t="s">
        <v>2426</v>
      </c>
      <c r="E81" s="8"/>
      <c r="F81" s="32" t="s">
        <v>20</v>
      </c>
      <c r="G81" s="14"/>
      <c r="H81" s="30"/>
      <c r="I81" s="30"/>
      <c r="J81" s="53">
        <v>6.5</v>
      </c>
      <c r="K81" s="109" t="s">
        <v>952</v>
      </c>
      <c r="L81" s="52" t="s">
        <v>20</v>
      </c>
      <c r="N81" s="108" t="s">
        <v>20</v>
      </c>
      <c r="O81" s="109" t="s">
        <v>967</v>
      </c>
      <c r="P81" s="30" t="s">
        <v>20</v>
      </c>
      <c r="Q81" s="31"/>
      <c r="R81" s="64" t="s">
        <v>20</v>
      </c>
      <c r="S81" s="109"/>
      <c r="T81" s="22">
        <v>0.39800000000000002</v>
      </c>
      <c r="U81" s="17" t="s">
        <v>587</v>
      </c>
      <c r="V81" s="110" t="s">
        <v>20</v>
      </c>
      <c r="W81" s="54" t="s">
        <v>1034</v>
      </c>
      <c r="X81" s="125" t="s">
        <v>20</v>
      </c>
      <c r="Y81" s="25" t="s">
        <v>715</v>
      </c>
      <c r="Z81" s="29" t="s">
        <v>20</v>
      </c>
      <c r="AA81" s="17" t="s">
        <v>602</v>
      </c>
      <c r="AB81" s="152">
        <v>5.8849999999999998</v>
      </c>
      <c r="AC81" s="17" t="s">
        <v>993</v>
      </c>
      <c r="AD81" s="29" t="s">
        <v>20</v>
      </c>
      <c r="AE81" s="17"/>
      <c r="AF81" s="112" t="s">
        <v>20</v>
      </c>
      <c r="AG81" s="17"/>
      <c r="AH81" s="30" t="s">
        <v>20</v>
      </c>
      <c r="AJ81" s="29" t="s">
        <v>20</v>
      </c>
      <c r="AK81" s="17"/>
      <c r="AL81" s="53" t="s">
        <v>20</v>
      </c>
      <c r="AN81" s="29" t="s">
        <v>20</v>
      </c>
      <c r="AO81" s="156"/>
      <c r="AP81" s="52" t="s">
        <v>20</v>
      </c>
      <c r="AQ81" s="114"/>
      <c r="AR81" s="29" t="s">
        <v>20</v>
      </c>
      <c r="AS81" s="17"/>
      <c r="AT81" s="52" t="s">
        <v>20</v>
      </c>
      <c r="AU81" s="114"/>
      <c r="AV81" s="52" t="s">
        <v>20</v>
      </c>
      <c r="AW81" s="114"/>
      <c r="AX81" s="59" t="s">
        <v>20</v>
      </c>
      <c r="AY81" s="29"/>
      <c r="AZ81" s="60" t="s">
        <v>271</v>
      </c>
      <c r="BA81" s="109" t="s">
        <v>1035</v>
      </c>
      <c r="BB81" s="29" t="s">
        <v>20</v>
      </c>
      <c r="BC81" s="109"/>
      <c r="BD81" s="115" t="s">
        <v>20</v>
      </c>
      <c r="BE81" s="29"/>
      <c r="BF81" s="137">
        <f>0.1%+0.39%</f>
        <v>4.8999999999999998E-3</v>
      </c>
      <c r="BG81" s="109" t="s">
        <v>1036</v>
      </c>
      <c r="BH81" s="63">
        <v>5.5</v>
      </c>
      <c r="BI81" s="17" t="s">
        <v>958</v>
      </c>
      <c r="BJ81" s="29" t="s">
        <v>20</v>
      </c>
      <c r="BK81" s="29"/>
      <c r="BL81" s="29"/>
      <c r="BM81" s="29"/>
      <c r="BN81" s="53">
        <v>6.875</v>
      </c>
      <c r="BO81" s="17" t="s">
        <v>959</v>
      </c>
      <c r="BP81" s="52">
        <v>5.125</v>
      </c>
      <c r="BQ81" s="114" t="s">
        <v>960</v>
      </c>
      <c r="BR81" s="143">
        <v>4</v>
      </c>
      <c r="BS81" s="118" t="s">
        <v>10</v>
      </c>
      <c r="BT81" s="29" t="s">
        <v>20</v>
      </c>
      <c r="BU81" s="29"/>
      <c r="BV81" s="29" t="s">
        <v>20</v>
      </c>
      <c r="BW81" s="29"/>
      <c r="BX81" s="29" t="s">
        <v>20</v>
      </c>
      <c r="BY81" s="29"/>
      <c r="BZ81" s="119" t="s">
        <v>20</v>
      </c>
      <c r="CA81" s="114"/>
      <c r="CB81" s="29"/>
      <c r="CC81" s="17"/>
      <c r="CD81" s="29" t="s">
        <v>20</v>
      </c>
      <c r="CE81" s="29"/>
      <c r="CF81" s="30" t="s">
        <v>20</v>
      </c>
      <c r="CG81" s="31" t="s">
        <v>114</v>
      </c>
      <c r="CH81" s="29" t="s">
        <v>20</v>
      </c>
      <c r="CI81" s="57"/>
      <c r="CJ81" s="29">
        <v>4.5</v>
      </c>
      <c r="CK81" s="17" t="s">
        <v>961</v>
      </c>
      <c r="CL81" s="29" t="s">
        <v>20</v>
      </c>
      <c r="CM81" s="17"/>
      <c r="CN81" s="64">
        <v>6.25</v>
      </c>
      <c r="CO81" s="17" t="s">
        <v>1037</v>
      </c>
      <c r="CP81" s="64" t="s">
        <v>20</v>
      </c>
      <c r="CQ81" s="29"/>
      <c r="CR81" s="29" t="s">
        <v>20</v>
      </c>
      <c r="CS81" s="29"/>
      <c r="CT81" s="53" t="s">
        <v>20</v>
      </c>
      <c r="CU81" s="53"/>
      <c r="CV81" s="131">
        <v>3.8519999999999999</v>
      </c>
      <c r="CW81" s="17" t="s">
        <v>963</v>
      </c>
      <c r="CX81" s="29" t="s">
        <v>20</v>
      </c>
      <c r="CY81" s="17" t="s">
        <v>964</v>
      </c>
      <c r="CZ81" s="17" t="s">
        <v>20</v>
      </c>
      <c r="DA81" s="17"/>
      <c r="DB81" s="30" t="s">
        <v>20</v>
      </c>
      <c r="DC81" s="31" t="s">
        <v>1038</v>
      </c>
      <c r="DD81" t="s">
        <v>10</v>
      </c>
      <c r="DE81">
        <f t="shared" si="1"/>
        <v>11</v>
      </c>
    </row>
    <row r="82" spans="1:109" ht="19.149999999999999" customHeight="1" x14ac:dyDescent="0.3">
      <c r="A82" s="331">
        <v>59</v>
      </c>
      <c r="B82" s="328">
        <v>5221</v>
      </c>
      <c r="C82" s="330">
        <v>45</v>
      </c>
      <c r="D82" s="329" t="s">
        <v>2457</v>
      </c>
      <c r="E82" s="329"/>
      <c r="F82" s="336" t="s">
        <v>20</v>
      </c>
      <c r="G82" s="338"/>
      <c r="H82" s="340"/>
      <c r="I82" s="340"/>
      <c r="J82" s="342" t="s">
        <v>20</v>
      </c>
      <c r="K82" s="347"/>
      <c r="L82" s="351" t="s">
        <v>20</v>
      </c>
      <c r="M82" s="352"/>
      <c r="N82" s="345" t="s">
        <v>20</v>
      </c>
      <c r="O82" s="347"/>
      <c r="P82" s="340" t="s">
        <v>20</v>
      </c>
      <c r="Q82" s="341"/>
      <c r="R82" s="355" t="s">
        <v>20</v>
      </c>
      <c r="S82" s="347"/>
      <c r="T82" s="403" t="s">
        <v>20</v>
      </c>
      <c r="U82" s="348"/>
      <c r="V82" s="365" t="s">
        <v>20</v>
      </c>
      <c r="W82" s="368"/>
      <c r="X82" s="370" t="s">
        <v>20</v>
      </c>
      <c r="Y82" s="373" t="s">
        <v>715</v>
      </c>
      <c r="Z82" s="362" t="s">
        <v>20</v>
      </c>
      <c r="AA82" s="348" t="s">
        <v>10</v>
      </c>
      <c r="AB82" s="342" t="s">
        <v>20</v>
      </c>
      <c r="AC82" s="348" t="s">
        <v>1039</v>
      </c>
      <c r="AD82" s="362" t="s">
        <v>20</v>
      </c>
      <c r="AE82" s="348"/>
      <c r="AF82" s="112" t="s">
        <v>20</v>
      </c>
      <c r="AG82" s="348"/>
      <c r="AH82" s="340" t="s">
        <v>20</v>
      </c>
      <c r="AI82" s="341"/>
      <c r="AJ82" s="362">
        <v>6</v>
      </c>
      <c r="AK82" s="348" t="s">
        <v>1040</v>
      </c>
      <c r="AL82" s="342" t="s">
        <v>20</v>
      </c>
      <c r="AM82" s="353"/>
      <c r="AN82" s="362" t="s">
        <v>20</v>
      </c>
      <c r="AO82" s="348"/>
      <c r="AP82" s="351" t="s">
        <v>20</v>
      </c>
      <c r="AQ82" s="379"/>
      <c r="AR82" s="362" t="s">
        <v>20</v>
      </c>
      <c r="AS82" s="348"/>
      <c r="AT82" s="351" t="s">
        <v>20</v>
      </c>
      <c r="AU82" s="379"/>
      <c r="AV82" s="351" t="s">
        <v>20</v>
      </c>
      <c r="AW82" s="379"/>
      <c r="AX82" s="380" t="s">
        <v>20</v>
      </c>
      <c r="AY82" s="362"/>
      <c r="AZ82" s="382" t="s">
        <v>20</v>
      </c>
      <c r="BA82" s="347"/>
      <c r="BB82" s="362" t="s">
        <v>20</v>
      </c>
      <c r="BC82" s="347"/>
      <c r="BD82" s="386" t="s">
        <v>20</v>
      </c>
      <c r="BE82" s="362"/>
      <c r="BF82" s="163"/>
      <c r="BG82" s="347"/>
      <c r="BH82" s="382" t="s">
        <v>20</v>
      </c>
      <c r="BI82" s="348"/>
      <c r="BJ82" s="362" t="s">
        <v>20</v>
      </c>
      <c r="BK82" s="362"/>
      <c r="BL82" s="362"/>
      <c r="BM82" s="362"/>
      <c r="BN82" s="362" t="s">
        <v>20</v>
      </c>
      <c r="BO82" s="362"/>
      <c r="BP82" s="351">
        <v>5.125</v>
      </c>
      <c r="BQ82" s="379"/>
      <c r="BR82" s="357" t="s">
        <v>20</v>
      </c>
      <c r="BS82" s="394"/>
      <c r="BT82" s="362" t="s">
        <v>20</v>
      </c>
      <c r="BU82" s="362"/>
      <c r="BV82" s="362" t="s">
        <v>20</v>
      </c>
      <c r="BW82" s="362"/>
      <c r="BX82" s="362" t="s">
        <v>20</v>
      </c>
      <c r="BY82" s="362"/>
      <c r="BZ82" s="396" t="s">
        <v>20</v>
      </c>
      <c r="CA82" s="379"/>
      <c r="CB82" s="362"/>
      <c r="CC82" s="348"/>
      <c r="CD82" s="362" t="s">
        <v>20</v>
      </c>
      <c r="CE82" s="362"/>
      <c r="CF82" s="340" t="s">
        <v>20</v>
      </c>
      <c r="CG82" s="341"/>
      <c r="CH82" s="362" t="s">
        <v>20</v>
      </c>
      <c r="CI82" s="354"/>
      <c r="CJ82" s="342" t="s">
        <v>20</v>
      </c>
      <c r="CK82" s="348" t="s">
        <v>1041</v>
      </c>
      <c r="CL82" s="362" t="s">
        <v>20</v>
      </c>
      <c r="CM82" s="348"/>
      <c r="CN82" s="355" t="s">
        <v>20</v>
      </c>
      <c r="CO82" s="423"/>
      <c r="CP82" s="355" t="s">
        <v>20</v>
      </c>
      <c r="CQ82" s="362"/>
      <c r="CR82" s="362" t="s">
        <v>20</v>
      </c>
      <c r="CS82" s="362"/>
      <c r="CT82" s="342" t="s">
        <v>20</v>
      </c>
      <c r="CU82" s="342"/>
      <c r="CV82" s="362">
        <v>1.5</v>
      </c>
      <c r="CW82" s="348" t="s">
        <v>590</v>
      </c>
      <c r="CX82" s="362" t="s">
        <v>20</v>
      </c>
      <c r="CY82" s="348" t="s">
        <v>1042</v>
      </c>
      <c r="CZ82" s="348" t="s">
        <v>20</v>
      </c>
      <c r="DA82" s="348"/>
      <c r="DB82" s="340" t="s">
        <v>20</v>
      </c>
      <c r="DC82" s="341" t="s">
        <v>1043</v>
      </c>
      <c r="DD82" s="331" t="s">
        <v>10</v>
      </c>
      <c r="DE82" s="331">
        <f t="shared" si="1"/>
        <v>3</v>
      </c>
    </row>
    <row r="83" spans="1:109" ht="19.149999999999999" customHeight="1" x14ac:dyDescent="0.3">
      <c r="A83" s="105">
        <v>60</v>
      </c>
      <c r="B83" s="123">
        <v>524</v>
      </c>
      <c r="C83" s="6">
        <v>46</v>
      </c>
      <c r="D83" s="8" t="s">
        <v>2456</v>
      </c>
      <c r="E83" s="8"/>
      <c r="F83" s="32" t="s">
        <v>20</v>
      </c>
      <c r="G83" s="14"/>
      <c r="H83" s="30"/>
      <c r="I83" s="30"/>
      <c r="J83" s="53" t="s">
        <v>20</v>
      </c>
      <c r="K83" s="109"/>
      <c r="L83" s="52" t="s">
        <v>20</v>
      </c>
      <c r="N83" s="108" t="s">
        <v>20</v>
      </c>
      <c r="O83" s="109" t="s">
        <v>1044</v>
      </c>
      <c r="P83" s="30" t="s">
        <v>20</v>
      </c>
      <c r="Q83" s="31"/>
      <c r="R83" s="64" t="s">
        <v>20</v>
      </c>
      <c r="S83" s="109"/>
      <c r="T83" s="135" t="s">
        <v>20</v>
      </c>
      <c r="U83" s="17"/>
      <c r="V83" s="110" t="s">
        <v>20</v>
      </c>
      <c r="W83" s="54"/>
      <c r="X83" s="111" t="s">
        <v>20</v>
      </c>
      <c r="Y83" s="25" t="s">
        <v>715</v>
      </c>
      <c r="Z83" s="29" t="s">
        <v>20</v>
      </c>
      <c r="AA83" s="17" t="s">
        <v>602</v>
      </c>
      <c r="AB83" s="29">
        <v>4</v>
      </c>
      <c r="AC83" s="17" t="s">
        <v>1045</v>
      </c>
      <c r="AD83" s="29" t="s">
        <v>20</v>
      </c>
      <c r="AE83" s="17"/>
      <c r="AF83" s="112" t="s">
        <v>20</v>
      </c>
      <c r="AG83" s="17"/>
      <c r="AH83" s="30" t="s">
        <v>20</v>
      </c>
      <c r="AJ83" s="29" t="s">
        <v>20</v>
      </c>
      <c r="AK83" s="17"/>
      <c r="AL83" s="53" t="s">
        <v>20</v>
      </c>
      <c r="AN83" s="29" t="s">
        <v>20</v>
      </c>
      <c r="AO83" s="17"/>
      <c r="AP83" s="52" t="s">
        <v>20</v>
      </c>
      <c r="AQ83" s="114"/>
      <c r="AR83" s="29" t="s">
        <v>20</v>
      </c>
      <c r="AS83" s="17"/>
      <c r="AT83" s="52" t="s">
        <v>20</v>
      </c>
      <c r="AU83" s="114"/>
      <c r="AV83" s="52" t="s">
        <v>20</v>
      </c>
      <c r="AW83" s="114"/>
      <c r="AX83" s="59" t="s">
        <v>20</v>
      </c>
      <c r="AY83" s="29"/>
      <c r="AZ83" s="63" t="s">
        <v>20</v>
      </c>
      <c r="BA83" s="109"/>
      <c r="BB83" s="29" t="s">
        <v>20</v>
      </c>
      <c r="BC83" s="109"/>
      <c r="BD83" s="115" t="s">
        <v>20</v>
      </c>
      <c r="BE83" s="29"/>
      <c r="BF83" s="165">
        <v>2.75</v>
      </c>
      <c r="BG83" s="109" t="s">
        <v>1046</v>
      </c>
      <c r="BH83" s="63" t="s">
        <v>20</v>
      </c>
      <c r="BI83" s="17"/>
      <c r="BJ83" s="29" t="s">
        <v>20</v>
      </c>
      <c r="BK83" s="29"/>
      <c r="BL83" s="29"/>
      <c r="BM83" s="29"/>
      <c r="BN83" s="29">
        <v>6.875</v>
      </c>
      <c r="BO83" s="17" t="s">
        <v>1047</v>
      </c>
      <c r="BP83" s="52" t="s">
        <v>20</v>
      </c>
      <c r="BQ83" s="114" t="s">
        <v>1048</v>
      </c>
      <c r="BR83" s="117" t="s">
        <v>20</v>
      </c>
      <c r="BS83" s="118"/>
      <c r="BT83" s="29" t="s">
        <v>20</v>
      </c>
      <c r="BU83" s="29"/>
      <c r="BV83" s="29" t="s">
        <v>20</v>
      </c>
      <c r="BW83" s="29"/>
      <c r="BX83" s="29" t="s">
        <v>20</v>
      </c>
      <c r="BY83" s="29"/>
      <c r="BZ83" s="119" t="s">
        <v>20</v>
      </c>
      <c r="CA83" s="114"/>
      <c r="CB83" s="29"/>
      <c r="CC83" s="17"/>
      <c r="CD83" s="29" t="s">
        <v>20</v>
      </c>
      <c r="CE83" s="29"/>
      <c r="CF83" s="30" t="s">
        <v>20</v>
      </c>
      <c r="CG83" s="31"/>
      <c r="CH83" s="29" t="s">
        <v>20</v>
      </c>
      <c r="CI83" s="57"/>
      <c r="CJ83" s="53">
        <v>4.5</v>
      </c>
      <c r="CK83" s="17" t="s">
        <v>1049</v>
      </c>
      <c r="CL83" s="29" t="s">
        <v>20</v>
      </c>
      <c r="CM83" s="17"/>
      <c r="CN83" s="64">
        <v>6.25</v>
      </c>
      <c r="CO83" s="139" t="s">
        <v>1050</v>
      </c>
      <c r="CP83" s="64" t="s">
        <v>20</v>
      </c>
      <c r="CQ83" s="29"/>
      <c r="CR83" s="29" t="s">
        <v>20</v>
      </c>
      <c r="CS83" s="29"/>
      <c r="CT83" s="53" t="s">
        <v>20</v>
      </c>
      <c r="CU83" s="53"/>
      <c r="CV83" s="152">
        <v>0.48399999999999999</v>
      </c>
      <c r="CW83" s="17" t="s">
        <v>1051</v>
      </c>
      <c r="CX83" s="53">
        <v>3</v>
      </c>
      <c r="CY83" s="17" t="s">
        <v>1052</v>
      </c>
      <c r="CZ83" s="17" t="s">
        <v>20</v>
      </c>
      <c r="DA83" s="17"/>
      <c r="DB83" s="30" t="s">
        <v>20</v>
      </c>
      <c r="DC83" s="31" t="s">
        <v>1043</v>
      </c>
      <c r="DD83" t="s">
        <v>10</v>
      </c>
      <c r="DE83">
        <f t="shared" si="1"/>
        <v>7</v>
      </c>
    </row>
    <row r="84" spans="1:109" ht="19.149999999999999" customHeight="1" x14ac:dyDescent="0.3">
      <c r="A84" s="331">
        <v>61</v>
      </c>
      <c r="B84" s="123" t="s">
        <v>120</v>
      </c>
      <c r="C84" s="6">
        <v>47</v>
      </c>
      <c r="D84" s="8" t="s">
        <v>2455</v>
      </c>
      <c r="E84" s="8"/>
      <c r="F84" s="32" t="s">
        <v>20</v>
      </c>
      <c r="G84" s="14"/>
      <c r="H84" s="30"/>
      <c r="I84" s="30"/>
      <c r="J84" s="53" t="s">
        <v>20</v>
      </c>
      <c r="K84" s="109"/>
      <c r="L84" s="52" t="s">
        <v>20</v>
      </c>
      <c r="N84" s="108" t="s">
        <v>20</v>
      </c>
      <c r="O84" s="109"/>
      <c r="P84" s="30" t="s">
        <v>20</v>
      </c>
      <c r="Q84" s="31"/>
      <c r="R84" s="64" t="s">
        <v>20</v>
      </c>
      <c r="S84" s="109"/>
      <c r="T84" s="135">
        <v>0.39800000000000002</v>
      </c>
      <c r="U84" s="17" t="s">
        <v>1053</v>
      </c>
      <c r="V84" s="110" t="s">
        <v>20</v>
      </c>
      <c r="W84" s="54"/>
      <c r="X84" s="111" t="s">
        <v>20</v>
      </c>
      <c r="Y84" s="25" t="s">
        <v>715</v>
      </c>
      <c r="Z84" s="29" t="s">
        <v>20</v>
      </c>
      <c r="AA84" s="17" t="s">
        <v>602</v>
      </c>
      <c r="AB84" s="29">
        <v>4</v>
      </c>
      <c r="AC84" s="17"/>
      <c r="AD84" s="29" t="s">
        <v>20</v>
      </c>
      <c r="AE84" s="17"/>
      <c r="AF84" s="112" t="s">
        <v>20</v>
      </c>
      <c r="AG84" s="17"/>
      <c r="AH84" s="30" t="s">
        <v>20</v>
      </c>
      <c r="AJ84" s="29">
        <v>6</v>
      </c>
      <c r="AK84" s="17"/>
      <c r="AL84" s="53" t="s">
        <v>20</v>
      </c>
      <c r="AN84" s="29" t="s">
        <v>20</v>
      </c>
      <c r="AO84" s="17"/>
      <c r="AP84" s="52" t="s">
        <v>20</v>
      </c>
      <c r="AQ84" s="114"/>
      <c r="AR84" s="29" t="s">
        <v>20</v>
      </c>
      <c r="AS84" s="17"/>
      <c r="AT84" s="52" t="s">
        <v>20</v>
      </c>
      <c r="AU84" s="114"/>
      <c r="AV84" s="52" t="s">
        <v>20</v>
      </c>
      <c r="AW84" s="114"/>
      <c r="AX84" s="59" t="s">
        <v>20</v>
      </c>
      <c r="AY84" s="17"/>
      <c r="AZ84" s="63" t="s">
        <v>20</v>
      </c>
      <c r="BA84" s="109"/>
      <c r="BB84" s="29" t="s">
        <v>20</v>
      </c>
      <c r="BC84" s="109"/>
      <c r="BD84" s="115" t="s">
        <v>20</v>
      </c>
      <c r="BE84" s="17"/>
      <c r="BF84" s="141"/>
      <c r="BG84" s="109"/>
      <c r="BH84" s="63" t="s">
        <v>20</v>
      </c>
      <c r="BI84" s="17"/>
      <c r="BJ84" s="29" t="s">
        <v>20</v>
      </c>
      <c r="BK84" s="17"/>
      <c r="BL84" s="29"/>
      <c r="BM84" s="29"/>
      <c r="BN84" s="29" t="s">
        <v>20</v>
      </c>
      <c r="BO84" s="17"/>
      <c r="BP84" s="52">
        <v>5.125</v>
      </c>
      <c r="BQ84" s="114" t="s">
        <v>1054</v>
      </c>
      <c r="BR84" s="117" t="s">
        <v>20</v>
      </c>
      <c r="BS84" s="118"/>
      <c r="BT84" s="29" t="s">
        <v>20</v>
      </c>
      <c r="BU84" s="17"/>
      <c r="BV84" s="29" t="s">
        <v>20</v>
      </c>
      <c r="BW84" s="17"/>
      <c r="BX84" s="29" t="s">
        <v>20</v>
      </c>
      <c r="BY84" s="17"/>
      <c r="BZ84" s="119" t="s">
        <v>20</v>
      </c>
      <c r="CA84" s="114"/>
      <c r="CB84" s="29"/>
      <c r="CC84" s="17"/>
      <c r="CD84" s="29" t="s">
        <v>20</v>
      </c>
      <c r="CE84" s="17"/>
      <c r="CF84" s="30" t="s">
        <v>20</v>
      </c>
      <c r="CG84" s="31"/>
      <c r="CH84" s="29" t="s">
        <v>20</v>
      </c>
      <c r="CI84" s="57"/>
      <c r="CJ84" s="53">
        <v>4.5</v>
      </c>
      <c r="CK84" s="17"/>
      <c r="CL84" s="29" t="s">
        <v>20</v>
      </c>
      <c r="CM84" s="17"/>
      <c r="CN84" s="64" t="s">
        <v>20</v>
      </c>
      <c r="CO84" s="17"/>
      <c r="CP84" s="64" t="s">
        <v>20</v>
      </c>
      <c r="CQ84" s="17"/>
      <c r="CR84" s="29" t="s">
        <v>20</v>
      </c>
      <c r="CS84" s="17"/>
      <c r="CT84" s="53" t="s">
        <v>20</v>
      </c>
      <c r="CU84" s="109"/>
      <c r="CV84" s="133">
        <v>1.5</v>
      </c>
      <c r="CW84" s="17" t="s">
        <v>590</v>
      </c>
      <c r="CX84" s="29" t="s">
        <v>20</v>
      </c>
      <c r="CY84" s="17" t="s">
        <v>1055</v>
      </c>
      <c r="CZ84" s="17" t="s">
        <v>20</v>
      </c>
      <c r="DA84" s="17"/>
      <c r="DB84" s="30" t="s">
        <v>20</v>
      </c>
      <c r="DC84" s="31" t="s">
        <v>1043</v>
      </c>
      <c r="DD84" t="s">
        <v>10</v>
      </c>
      <c r="DE84">
        <f t="shared" si="1"/>
        <v>6</v>
      </c>
    </row>
    <row r="85" spans="1:109" ht="19.149999999999999" customHeight="1" x14ac:dyDescent="0.3">
      <c r="A85" s="105">
        <v>62</v>
      </c>
      <c r="B85" s="123">
        <v>52312</v>
      </c>
      <c r="C85" s="6">
        <v>48</v>
      </c>
      <c r="D85" s="8" t="s">
        <v>2458</v>
      </c>
      <c r="E85" s="8"/>
      <c r="F85" s="32" t="s">
        <v>20</v>
      </c>
      <c r="G85" s="14"/>
      <c r="H85" s="30"/>
      <c r="I85" s="30"/>
      <c r="J85" s="53" t="s">
        <v>20</v>
      </c>
      <c r="K85" s="109"/>
      <c r="L85" s="52" t="s">
        <v>20</v>
      </c>
      <c r="N85" s="108" t="s">
        <v>20</v>
      </c>
      <c r="O85" s="109"/>
      <c r="P85" s="30" t="s">
        <v>20</v>
      </c>
      <c r="Q85" s="31"/>
      <c r="R85" s="64" t="s">
        <v>20</v>
      </c>
      <c r="S85" s="109"/>
      <c r="T85" s="135" t="s">
        <v>20</v>
      </c>
      <c r="U85" s="17" t="s">
        <v>1056</v>
      </c>
      <c r="V85" s="110" t="s">
        <v>20</v>
      </c>
      <c r="W85" s="54"/>
      <c r="X85" s="111" t="s">
        <v>20</v>
      </c>
      <c r="Y85" s="25" t="s">
        <v>715</v>
      </c>
      <c r="Z85" s="29" t="s">
        <v>20</v>
      </c>
      <c r="AA85" s="17" t="s">
        <v>10</v>
      </c>
      <c r="AB85" s="29">
        <v>4</v>
      </c>
      <c r="AC85" s="17"/>
      <c r="AD85" s="29" t="s">
        <v>20</v>
      </c>
      <c r="AE85" s="17"/>
      <c r="AF85" s="112" t="s">
        <v>20</v>
      </c>
      <c r="AG85" s="17"/>
      <c r="AH85" s="30" t="s">
        <v>20</v>
      </c>
      <c r="AJ85" s="29" t="s">
        <v>20</v>
      </c>
      <c r="AK85" s="17"/>
      <c r="AL85" s="53" t="s">
        <v>20</v>
      </c>
      <c r="AN85" s="29" t="s">
        <v>20</v>
      </c>
      <c r="AO85" s="17"/>
      <c r="AP85" s="52" t="s">
        <v>20</v>
      </c>
      <c r="AQ85" s="114"/>
      <c r="AR85" s="29" t="s">
        <v>20</v>
      </c>
      <c r="AS85" s="17"/>
      <c r="AT85" s="52" t="s">
        <v>20</v>
      </c>
      <c r="AU85" s="114"/>
      <c r="AV85" s="52" t="s">
        <v>20</v>
      </c>
      <c r="AW85" s="114"/>
      <c r="AX85" s="59" t="s">
        <v>20</v>
      </c>
      <c r="AY85" s="17"/>
      <c r="AZ85" s="63" t="s">
        <v>20</v>
      </c>
      <c r="BA85" s="109"/>
      <c r="BB85" s="29" t="s">
        <v>20</v>
      </c>
      <c r="BC85" s="109"/>
      <c r="BD85" s="115" t="s">
        <v>20</v>
      </c>
      <c r="BE85" s="17"/>
      <c r="BF85" s="141"/>
      <c r="BG85" s="109"/>
      <c r="BH85" s="63" t="s">
        <v>20</v>
      </c>
      <c r="BI85" s="17"/>
      <c r="BJ85" s="29" t="s">
        <v>20</v>
      </c>
      <c r="BK85" s="17"/>
      <c r="BL85" s="29"/>
      <c r="BM85" s="29"/>
      <c r="BN85" s="29" t="s">
        <v>20</v>
      </c>
      <c r="BO85" s="17"/>
      <c r="BP85" s="52" t="s">
        <v>20</v>
      </c>
      <c r="BQ85" s="114" t="s">
        <v>10</v>
      </c>
      <c r="BR85" s="117" t="s">
        <v>20</v>
      </c>
      <c r="BS85" s="118"/>
      <c r="BT85" s="29" t="s">
        <v>20</v>
      </c>
      <c r="BU85" s="17"/>
      <c r="BV85" s="29" t="s">
        <v>20</v>
      </c>
      <c r="BW85" s="17"/>
      <c r="BX85" s="29" t="s">
        <v>20</v>
      </c>
      <c r="BY85" s="17"/>
      <c r="BZ85" s="119" t="s">
        <v>20</v>
      </c>
      <c r="CA85" s="114"/>
      <c r="CB85" s="29"/>
      <c r="CC85" s="17"/>
      <c r="CD85" s="29" t="s">
        <v>20</v>
      </c>
      <c r="CE85" s="17"/>
      <c r="CF85" s="30" t="s">
        <v>20</v>
      </c>
      <c r="CG85" s="31"/>
      <c r="CH85" s="29" t="s">
        <v>20</v>
      </c>
      <c r="CI85" s="57"/>
      <c r="CJ85" s="53">
        <v>4.5</v>
      </c>
      <c r="CK85" s="17" t="s">
        <v>1057</v>
      </c>
      <c r="CL85" s="29" t="s">
        <v>20</v>
      </c>
      <c r="CM85" s="17"/>
      <c r="CN85" s="64" t="s">
        <v>20</v>
      </c>
      <c r="CO85" s="17"/>
      <c r="CP85" s="64" t="s">
        <v>20</v>
      </c>
      <c r="CQ85" s="17"/>
      <c r="CR85" s="29" t="s">
        <v>20</v>
      </c>
      <c r="CS85" s="17"/>
      <c r="CT85" s="53" t="s">
        <v>20</v>
      </c>
      <c r="CU85" s="109"/>
      <c r="CV85" s="133">
        <v>1.5</v>
      </c>
      <c r="CW85" s="17" t="s">
        <v>590</v>
      </c>
      <c r="CX85" s="29" t="s">
        <v>20</v>
      </c>
      <c r="CY85" s="17"/>
      <c r="CZ85" s="17" t="s">
        <v>1058</v>
      </c>
      <c r="DA85" s="17"/>
      <c r="DB85" s="30" t="s">
        <v>20</v>
      </c>
      <c r="DC85" s="31" t="s">
        <v>1043</v>
      </c>
      <c r="DD85" t="s">
        <v>10</v>
      </c>
      <c r="DE85">
        <f t="shared" si="1"/>
        <v>3</v>
      </c>
    </row>
    <row r="86" spans="1:109" ht="19.149999999999999" customHeight="1" x14ac:dyDescent="0.3">
      <c r="A86" s="331">
        <v>63</v>
      </c>
      <c r="B86" s="123">
        <v>5312</v>
      </c>
      <c r="C86" s="6">
        <v>49</v>
      </c>
      <c r="D86" t="s">
        <v>2459</v>
      </c>
      <c r="E86"/>
      <c r="F86" s="32" t="s">
        <v>20</v>
      </c>
      <c r="G86" s="14"/>
      <c r="H86" s="30"/>
      <c r="I86" s="30"/>
      <c r="J86" s="53" t="s">
        <v>20</v>
      </c>
      <c r="K86" s="109"/>
      <c r="L86" s="52" t="s">
        <v>20</v>
      </c>
      <c r="N86" s="108" t="s">
        <v>20</v>
      </c>
      <c r="O86" s="109"/>
      <c r="P86" s="30" t="s">
        <v>20</v>
      </c>
      <c r="Q86" s="31"/>
      <c r="R86" s="64" t="s">
        <v>20</v>
      </c>
      <c r="S86" s="109"/>
      <c r="T86" s="135">
        <v>0.39800000000000002</v>
      </c>
      <c r="U86" s="17" t="s">
        <v>1059</v>
      </c>
      <c r="V86" s="110" t="s">
        <v>20</v>
      </c>
      <c r="W86" s="54"/>
      <c r="X86" s="111" t="s">
        <v>20</v>
      </c>
      <c r="Y86" s="25" t="s">
        <v>715</v>
      </c>
      <c r="Z86" s="29" t="s">
        <v>20</v>
      </c>
      <c r="AA86" s="17" t="s">
        <v>1060</v>
      </c>
      <c r="AB86" s="29">
        <v>4</v>
      </c>
      <c r="AC86" s="17"/>
      <c r="AD86" s="29" t="s">
        <v>20</v>
      </c>
      <c r="AE86" s="17"/>
      <c r="AF86" s="112" t="s">
        <v>20</v>
      </c>
      <c r="AG86" s="17"/>
      <c r="AH86" s="30" t="s">
        <v>20</v>
      </c>
      <c r="AJ86" s="29" t="s">
        <v>20</v>
      </c>
      <c r="AK86" s="17"/>
      <c r="AL86" s="53" t="s">
        <v>20</v>
      </c>
      <c r="AN86" s="29" t="s">
        <v>20</v>
      </c>
      <c r="AO86" s="17"/>
      <c r="AP86" s="52" t="s">
        <v>20</v>
      </c>
      <c r="AQ86" s="114"/>
      <c r="AR86" s="29" t="s">
        <v>20</v>
      </c>
      <c r="AS86" s="17"/>
      <c r="AT86" s="52" t="s">
        <v>20</v>
      </c>
      <c r="AU86" s="114"/>
      <c r="AV86" s="52" t="s">
        <v>20</v>
      </c>
      <c r="AW86" s="114"/>
      <c r="AX86" s="59" t="s">
        <v>20</v>
      </c>
      <c r="AY86" s="29"/>
      <c r="AZ86" s="63" t="s">
        <v>20</v>
      </c>
      <c r="BA86" s="109"/>
      <c r="BB86" s="29" t="s">
        <v>20</v>
      </c>
      <c r="BC86" s="109"/>
      <c r="BD86" s="115" t="s">
        <v>20</v>
      </c>
      <c r="BE86" s="29"/>
      <c r="BF86" s="141" t="s">
        <v>10</v>
      </c>
      <c r="BG86" s="109"/>
      <c r="BH86" s="63" t="s">
        <v>20</v>
      </c>
      <c r="BI86" s="17"/>
      <c r="BJ86" s="29" t="s">
        <v>20</v>
      </c>
      <c r="BK86" s="29"/>
      <c r="BL86" s="29"/>
      <c r="BM86" s="29"/>
      <c r="BN86" s="29" t="s">
        <v>20</v>
      </c>
      <c r="BO86" s="29"/>
      <c r="BP86" s="52">
        <v>5.125</v>
      </c>
      <c r="BQ86" s="114"/>
      <c r="BR86" s="117" t="s">
        <v>20</v>
      </c>
      <c r="BS86" s="118"/>
      <c r="BT86" s="29" t="s">
        <v>20</v>
      </c>
      <c r="BU86" s="17" t="s">
        <v>1061</v>
      </c>
      <c r="BV86" s="29" t="s">
        <v>20</v>
      </c>
      <c r="BW86" s="29"/>
      <c r="BX86" s="29" t="s">
        <v>20</v>
      </c>
      <c r="BY86" s="29"/>
      <c r="BZ86" s="119" t="s">
        <v>20</v>
      </c>
      <c r="CA86" s="114"/>
      <c r="CB86" s="29"/>
      <c r="CC86" s="17"/>
      <c r="CD86" s="29" t="s">
        <v>20</v>
      </c>
      <c r="CE86" s="29"/>
      <c r="CF86" s="30" t="s">
        <v>20</v>
      </c>
      <c r="CG86" s="31"/>
      <c r="CH86" s="29" t="s">
        <v>20</v>
      </c>
      <c r="CI86" s="57"/>
      <c r="CJ86" s="29">
        <v>4.5</v>
      </c>
      <c r="CK86" s="17"/>
      <c r="CL86" s="29" t="s">
        <v>20</v>
      </c>
      <c r="CM86" s="17"/>
      <c r="CN86" s="64" t="s">
        <v>20</v>
      </c>
      <c r="CO86" s="17"/>
      <c r="CP86" s="64" t="s">
        <v>20</v>
      </c>
      <c r="CQ86" s="29"/>
      <c r="CR86" s="29" t="s">
        <v>20</v>
      </c>
      <c r="CS86" s="29"/>
      <c r="CT86" s="53" t="s">
        <v>20</v>
      </c>
      <c r="CU86" s="53"/>
      <c r="CV86" s="133">
        <v>1.5</v>
      </c>
      <c r="CW86" s="17" t="s">
        <v>590</v>
      </c>
      <c r="CX86" s="29" t="s">
        <v>20</v>
      </c>
      <c r="CY86" s="17" t="s">
        <v>1062</v>
      </c>
      <c r="CZ86" s="17" t="s">
        <v>20</v>
      </c>
      <c r="DA86" s="17"/>
      <c r="DB86" s="30" t="s">
        <v>20</v>
      </c>
      <c r="DC86" s="31" t="s">
        <v>1043</v>
      </c>
      <c r="DD86" t="s">
        <v>10</v>
      </c>
      <c r="DE86">
        <f t="shared" si="1"/>
        <v>5</v>
      </c>
    </row>
    <row r="87" spans="1:109" ht="19.149999999999999" customHeight="1" x14ac:dyDescent="0.3">
      <c r="A87" s="331">
        <v>65</v>
      </c>
      <c r="B87" s="123">
        <v>541191</v>
      </c>
      <c r="C87" s="6">
        <v>51</v>
      </c>
      <c r="D87" s="8" t="s">
        <v>2460</v>
      </c>
      <c r="E87" s="8"/>
      <c r="F87" s="32" t="s">
        <v>20</v>
      </c>
      <c r="G87" s="14"/>
      <c r="H87" s="30"/>
      <c r="I87" s="30"/>
      <c r="J87" s="53" t="s">
        <v>20</v>
      </c>
      <c r="K87" s="109"/>
      <c r="L87" s="52" t="s">
        <v>20</v>
      </c>
      <c r="N87" s="108" t="s">
        <v>20</v>
      </c>
      <c r="O87" s="109"/>
      <c r="P87" s="30" t="s">
        <v>20</v>
      </c>
      <c r="Q87" s="31"/>
      <c r="R87" s="64" t="s">
        <v>20</v>
      </c>
      <c r="S87" s="109"/>
      <c r="T87" s="135">
        <v>0.39800000000000002</v>
      </c>
      <c r="U87" s="17" t="s">
        <v>587</v>
      </c>
      <c r="V87" s="110" t="s">
        <v>20</v>
      </c>
      <c r="W87" s="54"/>
      <c r="X87" s="111" t="s">
        <v>20</v>
      </c>
      <c r="Y87" s="25" t="s">
        <v>715</v>
      </c>
      <c r="Z87" s="29" t="s">
        <v>20</v>
      </c>
      <c r="AA87" s="17" t="s">
        <v>602</v>
      </c>
      <c r="AB87" s="29">
        <v>4</v>
      </c>
      <c r="AC87" s="17"/>
      <c r="AD87" s="29" t="s">
        <v>20</v>
      </c>
      <c r="AE87" s="17"/>
      <c r="AF87" s="112" t="s">
        <v>20</v>
      </c>
      <c r="AG87" s="17"/>
      <c r="AH87" s="30" t="s">
        <v>20</v>
      </c>
      <c r="AJ87" s="29" t="s">
        <v>20</v>
      </c>
      <c r="AK87" s="17"/>
      <c r="AL87" s="53" t="s">
        <v>20</v>
      </c>
      <c r="AN87" s="29" t="s">
        <v>20</v>
      </c>
      <c r="AO87" s="17"/>
      <c r="AP87" s="52" t="s">
        <v>20</v>
      </c>
      <c r="AQ87" s="114"/>
      <c r="AR87" s="29" t="s">
        <v>20</v>
      </c>
      <c r="AS87" s="17"/>
      <c r="AT87" s="52" t="s">
        <v>20</v>
      </c>
      <c r="AU87" s="114"/>
      <c r="AV87" s="52" t="s">
        <v>20</v>
      </c>
      <c r="AW87" s="114"/>
      <c r="AX87" s="59" t="s">
        <v>20</v>
      </c>
      <c r="AY87" s="29"/>
      <c r="AZ87" s="63" t="s">
        <v>20</v>
      </c>
      <c r="BA87" s="109"/>
      <c r="BB87" s="29" t="s">
        <v>20</v>
      </c>
      <c r="BC87" s="109"/>
      <c r="BD87" s="115" t="s">
        <v>20</v>
      </c>
      <c r="BE87" s="29"/>
      <c r="BF87" s="141"/>
      <c r="BG87" s="109"/>
      <c r="BH87" s="63" t="s">
        <v>20</v>
      </c>
      <c r="BI87" s="17"/>
      <c r="BJ87" s="29" t="s">
        <v>20</v>
      </c>
      <c r="BK87" s="29"/>
      <c r="BL87" s="29"/>
      <c r="BM87" s="29"/>
      <c r="BN87" s="29" t="s">
        <v>20</v>
      </c>
      <c r="BO87" s="29"/>
      <c r="BP87" s="52">
        <v>5.125</v>
      </c>
      <c r="BQ87" s="114"/>
      <c r="BR87" s="143">
        <v>4</v>
      </c>
      <c r="BS87" s="118"/>
      <c r="BT87" s="29" t="s">
        <v>20</v>
      </c>
      <c r="BU87" s="29"/>
      <c r="BV87" s="29" t="s">
        <v>20</v>
      </c>
      <c r="BW87" s="29"/>
      <c r="BX87" s="29" t="s">
        <v>20</v>
      </c>
      <c r="BY87" s="29"/>
      <c r="BZ87" s="119" t="s">
        <v>20</v>
      </c>
      <c r="CA87" s="114"/>
      <c r="CB87" s="29"/>
      <c r="CC87" s="17"/>
      <c r="CD87" s="29" t="s">
        <v>20</v>
      </c>
      <c r="CE87" s="29"/>
      <c r="CF87" s="30" t="s">
        <v>20</v>
      </c>
      <c r="CG87" s="31"/>
      <c r="CH87" s="29" t="s">
        <v>20</v>
      </c>
      <c r="CI87" s="57"/>
      <c r="CJ87" s="29">
        <v>4.5</v>
      </c>
      <c r="CK87" s="17"/>
      <c r="CL87" s="29" t="s">
        <v>20</v>
      </c>
      <c r="CM87" s="17"/>
      <c r="CN87" s="64" t="s">
        <v>20</v>
      </c>
      <c r="CO87" s="17"/>
      <c r="CP87" s="64" t="s">
        <v>20</v>
      </c>
      <c r="CQ87" s="29"/>
      <c r="CR87" s="29" t="s">
        <v>20</v>
      </c>
      <c r="CS87" s="29"/>
      <c r="CT87" s="53" t="s">
        <v>20</v>
      </c>
      <c r="CU87" s="53"/>
      <c r="CV87" s="29">
        <v>6.5</v>
      </c>
      <c r="CW87" s="17" t="s">
        <v>673</v>
      </c>
      <c r="CX87" s="166">
        <v>6</v>
      </c>
      <c r="CY87" s="167" t="s">
        <v>1064</v>
      </c>
      <c r="CZ87" s="167" t="s">
        <v>20</v>
      </c>
      <c r="DA87" s="167"/>
      <c r="DB87" s="30" t="s">
        <v>20</v>
      </c>
      <c r="DC87" s="31" t="s">
        <v>1043</v>
      </c>
      <c r="DD87" t="s">
        <v>10</v>
      </c>
      <c r="DE87">
        <f t="shared" si="1"/>
        <v>7</v>
      </c>
    </row>
    <row r="88" spans="1:109" ht="19.149999999999999" customHeight="1" x14ac:dyDescent="0.3">
      <c r="A88" s="105">
        <v>70</v>
      </c>
      <c r="B88" s="328" t="s">
        <v>130</v>
      </c>
      <c r="C88" s="330">
        <v>53</v>
      </c>
      <c r="D88" s="329" t="s">
        <v>131</v>
      </c>
      <c r="E88" s="329"/>
      <c r="F88" s="336" t="s">
        <v>20</v>
      </c>
      <c r="G88" s="338"/>
      <c r="H88" s="340"/>
      <c r="I88" s="340"/>
      <c r="J88" s="342" t="s">
        <v>20</v>
      </c>
      <c r="K88" s="347" t="s">
        <v>1071</v>
      </c>
      <c r="L88" s="351" t="s">
        <v>20</v>
      </c>
      <c r="M88" s="352" t="s">
        <v>1072</v>
      </c>
      <c r="N88" s="345" t="s">
        <v>20</v>
      </c>
      <c r="O88" s="347" t="s">
        <v>1073</v>
      </c>
      <c r="P88" s="340" t="s">
        <v>20</v>
      </c>
      <c r="Q88" s="341"/>
      <c r="R88" s="358" t="s">
        <v>20</v>
      </c>
      <c r="S88" s="347" t="s">
        <v>132</v>
      </c>
      <c r="T88" s="360">
        <v>0.39800000000000002</v>
      </c>
      <c r="U88" s="348" t="s">
        <v>587</v>
      </c>
      <c r="V88" s="365" t="s">
        <v>20</v>
      </c>
      <c r="W88" s="368"/>
      <c r="X88" s="370" t="s">
        <v>20</v>
      </c>
      <c r="Y88" s="373" t="s">
        <v>715</v>
      </c>
      <c r="Z88" s="362" t="s">
        <v>20</v>
      </c>
      <c r="AA88" s="348" t="s">
        <v>602</v>
      </c>
      <c r="AB88" s="362">
        <v>4</v>
      </c>
      <c r="AC88" s="348"/>
      <c r="AD88" s="362" t="s">
        <v>20</v>
      </c>
      <c r="AE88" s="348"/>
      <c r="AF88" s="112" t="s">
        <v>20</v>
      </c>
      <c r="AG88" s="348"/>
      <c r="AH88" s="340" t="s">
        <v>20</v>
      </c>
      <c r="AI88" s="341"/>
      <c r="AJ88" s="362">
        <v>6</v>
      </c>
      <c r="AK88" s="348"/>
      <c r="AL88" s="342" t="s">
        <v>20</v>
      </c>
      <c r="AM88" s="353"/>
      <c r="AN88" s="342" t="s">
        <v>20</v>
      </c>
      <c r="AO88" s="348"/>
      <c r="AP88" s="351" t="s">
        <v>20</v>
      </c>
      <c r="AQ88" s="379"/>
      <c r="AR88" s="362" t="s">
        <v>20</v>
      </c>
      <c r="AS88" s="348"/>
      <c r="AT88" s="351" t="s">
        <v>20</v>
      </c>
      <c r="AU88" s="379"/>
      <c r="AV88" s="351" t="s">
        <v>20</v>
      </c>
      <c r="AW88" s="379"/>
      <c r="AX88" s="380" t="s">
        <v>20</v>
      </c>
      <c r="AY88" s="362"/>
      <c r="AZ88" s="382" t="s">
        <v>20</v>
      </c>
      <c r="BA88" s="347"/>
      <c r="BB88" s="362" t="s">
        <v>20</v>
      </c>
      <c r="BC88" s="347"/>
      <c r="BD88" s="386" t="s">
        <v>20</v>
      </c>
      <c r="BE88" s="362"/>
      <c r="BF88" s="141" t="s">
        <v>10</v>
      </c>
      <c r="BG88" s="347"/>
      <c r="BH88" s="382" t="s">
        <v>20</v>
      </c>
      <c r="BI88" s="348" t="s">
        <v>1074</v>
      </c>
      <c r="BJ88" s="362" t="s">
        <v>20</v>
      </c>
      <c r="BK88" s="362"/>
      <c r="BL88" s="362"/>
      <c r="BM88" s="362"/>
      <c r="BN88" s="362" t="s">
        <v>20</v>
      </c>
      <c r="BO88" s="362"/>
      <c r="BP88" s="351">
        <v>5.125</v>
      </c>
      <c r="BQ88" s="379"/>
      <c r="BR88" s="357" t="s">
        <v>20</v>
      </c>
      <c r="BS88" s="394" t="s">
        <v>133</v>
      </c>
      <c r="BT88" s="362" t="s">
        <v>20</v>
      </c>
      <c r="BU88" s="362"/>
      <c r="BV88" s="362" t="s">
        <v>20</v>
      </c>
      <c r="BW88" s="362"/>
      <c r="BX88" s="406" t="s">
        <v>20</v>
      </c>
      <c r="BY88" s="348" t="s">
        <v>1075</v>
      </c>
      <c r="BZ88" s="396" t="s">
        <v>20</v>
      </c>
      <c r="CA88" s="379"/>
      <c r="CB88" s="362"/>
      <c r="CC88" s="348"/>
      <c r="CD88" s="362" t="s">
        <v>20</v>
      </c>
      <c r="CE88" s="362"/>
      <c r="CF88" s="340" t="s">
        <v>20</v>
      </c>
      <c r="CG88" s="341"/>
      <c r="CH88" s="362" t="s">
        <v>20</v>
      </c>
      <c r="CI88" s="348" t="s">
        <v>1076</v>
      </c>
      <c r="CJ88" s="362">
        <v>4.5</v>
      </c>
      <c r="CK88" s="348"/>
      <c r="CL88" s="362" t="s">
        <v>20</v>
      </c>
      <c r="CM88" s="348"/>
      <c r="CN88" s="355" t="s">
        <v>20</v>
      </c>
      <c r="CO88" s="423" t="s">
        <v>1077</v>
      </c>
      <c r="CP88" s="355" t="s">
        <v>20</v>
      </c>
      <c r="CQ88" s="362"/>
      <c r="CR88" s="362" t="s">
        <v>20</v>
      </c>
      <c r="CS88" s="362"/>
      <c r="CT88" s="342" t="s">
        <v>20</v>
      </c>
      <c r="CU88" s="342"/>
      <c r="CV88" s="362">
        <v>1.5</v>
      </c>
      <c r="CW88" s="348" t="s">
        <v>590</v>
      </c>
      <c r="CX88" s="362" t="s">
        <v>20</v>
      </c>
      <c r="CY88" s="348"/>
      <c r="CZ88" s="348" t="s">
        <v>20</v>
      </c>
      <c r="DA88" s="348"/>
      <c r="DB88" s="340" t="s">
        <v>20</v>
      </c>
      <c r="DC88" s="341"/>
      <c r="DD88" s="331" t="s">
        <v>10</v>
      </c>
      <c r="DE88" s="331">
        <f t="shared" si="1"/>
        <v>6</v>
      </c>
    </row>
    <row r="89" spans="1:109" ht="19.149999999999999" customHeight="1" x14ac:dyDescent="0.3">
      <c r="A89" s="331">
        <v>71</v>
      </c>
      <c r="B89" s="123">
        <v>56174</v>
      </c>
      <c r="C89" s="6">
        <v>54</v>
      </c>
      <c r="D89" s="8" t="s">
        <v>2468</v>
      </c>
      <c r="E89" s="8"/>
      <c r="F89" s="32" t="s">
        <v>20</v>
      </c>
      <c r="G89" s="14"/>
      <c r="H89" s="30"/>
      <c r="I89" s="30"/>
      <c r="J89" s="53">
        <v>6.5</v>
      </c>
      <c r="K89" s="109"/>
      <c r="L89" s="52" t="s">
        <v>20</v>
      </c>
      <c r="M89" s="19" t="s">
        <v>1078</v>
      </c>
      <c r="N89" s="108" t="s">
        <v>20</v>
      </c>
      <c r="O89" s="109"/>
      <c r="P89" s="30" t="s">
        <v>20</v>
      </c>
      <c r="Q89" s="31"/>
      <c r="R89" s="127">
        <v>6.35</v>
      </c>
      <c r="S89" s="109"/>
      <c r="T89" s="22">
        <v>0.39800000000000002</v>
      </c>
      <c r="U89" s="17" t="s">
        <v>587</v>
      </c>
      <c r="V89" s="110">
        <v>5.75</v>
      </c>
      <c r="W89" s="54" t="s">
        <v>1079</v>
      </c>
      <c r="X89" s="111" t="s">
        <v>20</v>
      </c>
      <c r="Y89" s="25" t="s">
        <v>715</v>
      </c>
      <c r="Z89" s="29" t="s">
        <v>20</v>
      </c>
      <c r="AA89" s="17" t="s">
        <v>602</v>
      </c>
      <c r="AB89" s="29">
        <v>4</v>
      </c>
      <c r="AC89" s="17"/>
      <c r="AD89" s="29" t="s">
        <v>20</v>
      </c>
      <c r="AE89" s="17"/>
      <c r="AF89" s="112" t="s">
        <v>20</v>
      </c>
      <c r="AG89" s="17"/>
      <c r="AH89" s="30" t="s">
        <v>20</v>
      </c>
      <c r="AJ89" s="29">
        <v>6</v>
      </c>
      <c r="AK89" s="17"/>
      <c r="AL89" s="53" t="s">
        <v>20</v>
      </c>
      <c r="AN89" s="29" t="s">
        <v>20</v>
      </c>
      <c r="AO89" s="17"/>
      <c r="AP89" s="52">
        <v>5</v>
      </c>
      <c r="AQ89" s="114"/>
      <c r="AR89" s="29" t="s">
        <v>20</v>
      </c>
      <c r="AS89" s="17"/>
      <c r="AT89" s="52" t="s">
        <v>20</v>
      </c>
      <c r="AU89" s="114" t="s">
        <v>1080</v>
      </c>
      <c r="AV89" s="52" t="s">
        <v>20</v>
      </c>
      <c r="AW89" s="114"/>
      <c r="AX89" s="59" t="s">
        <v>20</v>
      </c>
      <c r="AY89" s="29"/>
      <c r="AZ89" s="63">
        <v>6.875</v>
      </c>
      <c r="BA89" s="109"/>
      <c r="BB89" s="29" t="s">
        <v>20</v>
      </c>
      <c r="BC89" s="109"/>
      <c r="BD89" s="115" t="s">
        <v>20</v>
      </c>
      <c r="BE89" s="29"/>
      <c r="BF89" s="141"/>
      <c r="BG89" s="109"/>
      <c r="BH89" s="63">
        <v>5.5</v>
      </c>
      <c r="BI89" s="17" t="s">
        <v>1081</v>
      </c>
      <c r="BJ89" s="29" t="s">
        <v>20</v>
      </c>
      <c r="BK89" s="29"/>
      <c r="BL89" s="29"/>
      <c r="BM89" s="29"/>
      <c r="BN89" s="29">
        <v>6.875</v>
      </c>
      <c r="BO89" s="29"/>
      <c r="BP89" s="52">
        <v>5.125</v>
      </c>
      <c r="BQ89" s="114"/>
      <c r="BR89" s="117">
        <v>4</v>
      </c>
      <c r="BS89" s="118"/>
      <c r="BT89" s="217" t="s">
        <v>20</v>
      </c>
      <c r="BU89" s="218" t="s">
        <v>1082</v>
      </c>
      <c r="BV89" s="29" t="s">
        <v>20</v>
      </c>
      <c r="BW89" s="29"/>
      <c r="BX89" s="111">
        <v>5.75</v>
      </c>
      <c r="BY89" s="17" t="s">
        <v>1083</v>
      </c>
      <c r="BZ89" s="119" t="s">
        <v>20</v>
      </c>
      <c r="CA89" s="114"/>
      <c r="CB89" s="29"/>
      <c r="CC89" s="17"/>
      <c r="CD89" s="29">
        <v>6</v>
      </c>
      <c r="CE89" s="29"/>
      <c r="CF89" s="30" t="s">
        <v>20</v>
      </c>
      <c r="CG89" s="31"/>
      <c r="CH89" s="29" t="s">
        <v>20</v>
      </c>
      <c r="CI89" s="154" t="s">
        <v>1084</v>
      </c>
      <c r="CJ89" s="29">
        <v>4.5</v>
      </c>
      <c r="CK89" s="17"/>
      <c r="CL89" s="29">
        <v>7</v>
      </c>
      <c r="CM89" s="126" t="s">
        <v>1085</v>
      </c>
      <c r="CN89" s="64">
        <v>6.25</v>
      </c>
      <c r="CO89" s="17"/>
      <c r="CP89" s="64" t="s">
        <v>20</v>
      </c>
      <c r="CQ89" s="17" t="s">
        <v>1086</v>
      </c>
      <c r="CR89" s="29" t="s">
        <v>20</v>
      </c>
      <c r="CS89" s="29"/>
      <c r="CT89" s="53" t="s">
        <v>20</v>
      </c>
      <c r="CU89" s="53"/>
      <c r="CV89" s="29">
        <v>1.5</v>
      </c>
      <c r="CW89" s="17" t="s">
        <v>590</v>
      </c>
      <c r="CX89" s="29">
        <v>6</v>
      </c>
      <c r="CY89" s="17"/>
      <c r="CZ89" s="17">
        <v>5</v>
      </c>
      <c r="DA89" s="17"/>
      <c r="DB89" s="30" t="s">
        <v>20</v>
      </c>
      <c r="DC89" s="31" t="s">
        <v>1087</v>
      </c>
      <c r="DD89" t="s">
        <v>10</v>
      </c>
      <c r="DE89">
        <f t="shared" si="1"/>
        <v>20</v>
      </c>
    </row>
    <row r="90" spans="1:109" ht="19.149999999999999" customHeight="1" x14ac:dyDescent="0.3">
      <c r="A90" s="105">
        <v>72</v>
      </c>
      <c r="B90" s="123">
        <v>81299</v>
      </c>
      <c r="C90" s="6">
        <v>55</v>
      </c>
      <c r="D90" s="8" t="s">
        <v>135</v>
      </c>
      <c r="E90" s="8"/>
      <c r="F90" s="32" t="s">
        <v>20</v>
      </c>
      <c r="G90" s="14"/>
      <c r="H90" s="30"/>
      <c r="I90" s="30"/>
      <c r="J90" s="53" t="s">
        <v>20</v>
      </c>
      <c r="K90" s="109"/>
      <c r="L90" s="52" t="s">
        <v>20</v>
      </c>
      <c r="N90" s="108" t="s">
        <v>20</v>
      </c>
      <c r="O90" s="109"/>
      <c r="P90" s="30" t="s">
        <v>20</v>
      </c>
      <c r="Q90" s="31"/>
      <c r="R90" s="127">
        <v>6.35</v>
      </c>
      <c r="S90" s="109"/>
      <c r="T90" s="22">
        <v>0.39800000000000002</v>
      </c>
      <c r="U90" s="17" t="s">
        <v>587</v>
      </c>
      <c r="V90" s="110" t="s">
        <v>20</v>
      </c>
      <c r="W90" s="54"/>
      <c r="X90" s="111" t="s">
        <v>20</v>
      </c>
      <c r="Y90" s="25" t="s">
        <v>715</v>
      </c>
      <c r="Z90" s="29" t="s">
        <v>20</v>
      </c>
      <c r="AA90" s="17" t="s">
        <v>602</v>
      </c>
      <c r="AB90" s="29">
        <v>4</v>
      </c>
      <c r="AC90" s="17"/>
      <c r="AD90" s="29" t="s">
        <v>20</v>
      </c>
      <c r="AE90" s="17"/>
      <c r="AF90" s="112" t="s">
        <v>20</v>
      </c>
      <c r="AG90" s="17"/>
      <c r="AH90" s="30" t="s">
        <v>20</v>
      </c>
      <c r="AJ90" s="29">
        <v>6</v>
      </c>
      <c r="AK90" s="17"/>
      <c r="AL90" s="53" t="s">
        <v>20</v>
      </c>
      <c r="AN90" s="29" t="s">
        <v>20</v>
      </c>
      <c r="AO90" s="17"/>
      <c r="AP90" s="52" t="s">
        <v>20</v>
      </c>
      <c r="AQ90" s="114"/>
      <c r="AR90" s="29" t="s">
        <v>20</v>
      </c>
      <c r="AS90" s="17"/>
      <c r="AT90" s="52" t="s">
        <v>20</v>
      </c>
      <c r="AU90" s="114"/>
      <c r="AV90" s="52" t="s">
        <v>20</v>
      </c>
      <c r="AW90" s="114"/>
      <c r="AX90" s="59" t="s">
        <v>20</v>
      </c>
      <c r="AY90" s="29"/>
      <c r="AZ90" s="63" t="s">
        <v>20</v>
      </c>
      <c r="BA90" s="109"/>
      <c r="BB90" s="29" t="s">
        <v>20</v>
      </c>
      <c r="BC90" s="109"/>
      <c r="BD90" s="115" t="s">
        <v>20</v>
      </c>
      <c r="BE90" s="29"/>
      <c r="BF90" s="141"/>
      <c r="BG90" s="109"/>
      <c r="BH90" s="63" t="s">
        <v>20</v>
      </c>
      <c r="BI90" s="17"/>
      <c r="BJ90" s="29" t="s">
        <v>20</v>
      </c>
      <c r="BK90" s="29"/>
      <c r="BL90" s="29"/>
      <c r="BM90" s="29"/>
      <c r="BN90" s="29" t="s">
        <v>20</v>
      </c>
      <c r="BO90" s="29"/>
      <c r="BP90" s="52">
        <v>5.125</v>
      </c>
      <c r="BQ90" s="114"/>
      <c r="BR90" s="117" t="s">
        <v>20</v>
      </c>
      <c r="BS90" s="118"/>
      <c r="BT90" s="29" t="s">
        <v>20</v>
      </c>
      <c r="BU90" s="29"/>
      <c r="BV90" s="29" t="s">
        <v>20</v>
      </c>
      <c r="BW90" s="29"/>
      <c r="BX90" s="29" t="s">
        <v>20</v>
      </c>
      <c r="BY90" s="29"/>
      <c r="BZ90" s="119" t="s">
        <v>20</v>
      </c>
      <c r="CA90" s="114"/>
      <c r="CB90" s="29"/>
      <c r="CC90" s="17"/>
      <c r="CD90" s="29" t="s">
        <v>20</v>
      </c>
      <c r="CE90" s="29"/>
      <c r="CF90" s="30" t="s">
        <v>20</v>
      </c>
      <c r="CG90" s="31"/>
      <c r="CH90" s="29" t="s">
        <v>20</v>
      </c>
      <c r="CI90" s="154" t="s">
        <v>1068</v>
      </c>
      <c r="CJ90" s="29">
        <v>4.5</v>
      </c>
      <c r="CK90" s="17"/>
      <c r="CL90" s="29" t="s">
        <v>20</v>
      </c>
      <c r="CM90" s="17"/>
      <c r="CN90" s="127" t="s">
        <v>20</v>
      </c>
      <c r="CO90" s="219" t="s">
        <v>1088</v>
      </c>
      <c r="CP90" s="64" t="s">
        <v>20</v>
      </c>
      <c r="CQ90" s="29"/>
      <c r="CR90" s="29" t="s">
        <v>20</v>
      </c>
      <c r="CS90" s="29"/>
      <c r="CT90" s="53" t="s">
        <v>20</v>
      </c>
      <c r="CU90" s="53"/>
      <c r="CV90" s="29">
        <v>6.5</v>
      </c>
      <c r="CW90" s="17" t="s">
        <v>673</v>
      </c>
      <c r="CX90" s="29">
        <v>6</v>
      </c>
      <c r="CY90" s="17"/>
      <c r="CZ90" s="17" t="s">
        <v>20</v>
      </c>
      <c r="DA90" s="17"/>
      <c r="DB90" s="30" t="s">
        <v>20</v>
      </c>
      <c r="DC90" s="31"/>
      <c r="DD90" t="s">
        <v>10</v>
      </c>
      <c r="DE90">
        <f t="shared" si="1"/>
        <v>8</v>
      </c>
    </row>
    <row r="91" spans="1:109" s="7" customFormat="1" ht="19.149999999999999" customHeight="1" x14ac:dyDescent="0.3">
      <c r="A91" s="331">
        <v>73</v>
      </c>
      <c r="B91" s="123">
        <v>523930</v>
      </c>
      <c r="C91" s="6">
        <v>56</v>
      </c>
      <c r="D91" s="8" t="s">
        <v>2469</v>
      </c>
      <c r="E91" s="8"/>
      <c r="F91" s="32" t="s">
        <v>20</v>
      </c>
      <c r="G91" s="14"/>
      <c r="H91" s="30"/>
      <c r="I91" s="30"/>
      <c r="J91" s="53" t="s">
        <v>20</v>
      </c>
      <c r="K91" s="109"/>
      <c r="L91" s="52" t="s">
        <v>20</v>
      </c>
      <c r="M91" s="19"/>
      <c r="N91" s="108" t="s">
        <v>20</v>
      </c>
      <c r="O91" s="109"/>
      <c r="P91" s="30" t="s">
        <v>20</v>
      </c>
      <c r="Q91" s="31"/>
      <c r="R91" s="127">
        <v>6.35</v>
      </c>
      <c r="S91" s="109"/>
      <c r="T91" s="22">
        <v>0.39800000000000002</v>
      </c>
      <c r="U91" s="17" t="s">
        <v>587</v>
      </c>
      <c r="V91" s="110" t="s">
        <v>20</v>
      </c>
      <c r="W91" s="54"/>
      <c r="X91" s="111" t="s">
        <v>20</v>
      </c>
      <c r="Y91" s="25" t="s">
        <v>715</v>
      </c>
      <c r="Z91" s="29" t="s">
        <v>20</v>
      </c>
      <c r="AA91" s="17" t="s">
        <v>602</v>
      </c>
      <c r="AB91" s="29">
        <v>4</v>
      </c>
      <c r="AC91" s="17"/>
      <c r="AD91" s="29" t="s">
        <v>20</v>
      </c>
      <c r="AE91" s="17"/>
      <c r="AF91" s="112" t="s">
        <v>20</v>
      </c>
      <c r="AG91" s="17"/>
      <c r="AH91" s="30" t="s">
        <v>20</v>
      </c>
      <c r="AI91" s="31"/>
      <c r="AJ91" s="29" t="s">
        <v>20</v>
      </c>
      <c r="AK91" s="17"/>
      <c r="AL91" s="53" t="s">
        <v>20</v>
      </c>
      <c r="AM91" s="113"/>
      <c r="AN91" s="29" t="s">
        <v>20</v>
      </c>
      <c r="AO91" s="17"/>
      <c r="AP91" s="52" t="s">
        <v>20</v>
      </c>
      <c r="AQ91" s="114"/>
      <c r="AR91" s="29" t="s">
        <v>20</v>
      </c>
      <c r="AS91" s="17"/>
      <c r="AT91" s="52" t="s">
        <v>20</v>
      </c>
      <c r="AU91" s="114"/>
      <c r="AV91" s="52" t="s">
        <v>20</v>
      </c>
      <c r="AW91" s="114"/>
      <c r="AX91" s="59" t="s">
        <v>20</v>
      </c>
      <c r="AY91" s="29"/>
      <c r="AZ91" s="63" t="s">
        <v>20</v>
      </c>
      <c r="BA91" s="109"/>
      <c r="BB91" s="29" t="s">
        <v>20</v>
      </c>
      <c r="BC91" s="109"/>
      <c r="BD91" s="115" t="s">
        <v>20</v>
      </c>
      <c r="BE91" s="29"/>
      <c r="BF91" s="141"/>
      <c r="BG91" s="109"/>
      <c r="BH91" s="63" t="s">
        <v>20</v>
      </c>
      <c r="BI91" s="17"/>
      <c r="BJ91" s="29" t="s">
        <v>20</v>
      </c>
      <c r="BK91" s="29"/>
      <c r="BL91" s="29"/>
      <c r="BM91" s="29"/>
      <c r="BN91" s="29" t="s">
        <v>20</v>
      </c>
      <c r="BO91" s="29"/>
      <c r="BP91" s="52">
        <v>5.125</v>
      </c>
      <c r="BQ91" s="114" t="s">
        <v>1089</v>
      </c>
      <c r="BR91" s="117" t="s">
        <v>20</v>
      </c>
      <c r="BS91" s="118"/>
      <c r="BT91" s="29" t="s">
        <v>20</v>
      </c>
      <c r="BU91" s="29"/>
      <c r="BV91" s="29" t="s">
        <v>20</v>
      </c>
      <c r="BW91" s="29"/>
      <c r="BX91" s="29" t="s">
        <v>20</v>
      </c>
      <c r="BY91" s="29"/>
      <c r="BZ91" s="119" t="s">
        <v>20</v>
      </c>
      <c r="CA91" s="114"/>
      <c r="CB91" s="29"/>
      <c r="CC91" s="17"/>
      <c r="CD91" s="29" t="s">
        <v>20</v>
      </c>
      <c r="CE91" s="29"/>
      <c r="CF91" s="30" t="s">
        <v>20</v>
      </c>
      <c r="CG91" s="31"/>
      <c r="CH91" s="29" t="s">
        <v>20</v>
      </c>
      <c r="CI91" s="154" t="s">
        <v>1068</v>
      </c>
      <c r="CJ91" s="29">
        <v>4.5</v>
      </c>
      <c r="CK91" s="17"/>
      <c r="CL91" s="29" t="s">
        <v>20</v>
      </c>
      <c r="CM91" s="17"/>
      <c r="CN91" s="64" t="s">
        <v>20</v>
      </c>
      <c r="CO91" s="17"/>
      <c r="CP91" s="64" t="s">
        <v>20</v>
      </c>
      <c r="CQ91" s="29"/>
      <c r="CR91" s="29" t="s">
        <v>20</v>
      </c>
      <c r="CS91" s="29"/>
      <c r="CT91" s="53" t="s">
        <v>20</v>
      </c>
      <c r="CU91" s="53"/>
      <c r="CV91" s="133">
        <v>1.5</v>
      </c>
      <c r="CW91" s="17" t="s">
        <v>590</v>
      </c>
      <c r="CX91" s="29">
        <v>6</v>
      </c>
      <c r="CY91" s="17"/>
      <c r="CZ91" s="17" t="s">
        <v>20</v>
      </c>
      <c r="DA91" s="17"/>
      <c r="DB91" s="30" t="s">
        <v>20</v>
      </c>
      <c r="DC91" s="31"/>
      <c r="DD91" t="s">
        <v>10</v>
      </c>
      <c r="DE91">
        <f t="shared" si="1"/>
        <v>7</v>
      </c>
    </row>
    <row r="92" spans="1:109" s="7" customFormat="1" ht="19.149999999999999" customHeight="1" x14ac:dyDescent="0.3">
      <c r="A92" s="105">
        <v>74</v>
      </c>
      <c r="B92" s="123">
        <v>812331</v>
      </c>
      <c r="C92" s="6">
        <v>57</v>
      </c>
      <c r="D92" s="8" t="s">
        <v>2470</v>
      </c>
      <c r="E92" s="8"/>
      <c r="F92" s="32" t="s">
        <v>20</v>
      </c>
      <c r="G92" s="14" t="s">
        <v>1090</v>
      </c>
      <c r="H92" s="30" t="s">
        <v>10</v>
      </c>
      <c r="I92" s="30"/>
      <c r="J92" s="53" t="s">
        <v>20</v>
      </c>
      <c r="K92" s="109" t="s">
        <v>1071</v>
      </c>
      <c r="L92" s="52">
        <v>5.6</v>
      </c>
      <c r="M92" s="19" t="s">
        <v>1091</v>
      </c>
      <c r="N92" s="108" t="s">
        <v>20</v>
      </c>
      <c r="O92" s="109" t="s">
        <v>1092</v>
      </c>
      <c r="P92" s="30" t="s">
        <v>20</v>
      </c>
      <c r="Q92" s="31"/>
      <c r="R92" s="127" t="s">
        <v>20</v>
      </c>
      <c r="S92" s="109"/>
      <c r="T92" s="22">
        <v>0.39800000000000002</v>
      </c>
      <c r="U92" s="17" t="s">
        <v>587</v>
      </c>
      <c r="V92" s="110" t="s">
        <v>20</v>
      </c>
      <c r="W92" s="54"/>
      <c r="X92" s="111" t="s">
        <v>20</v>
      </c>
      <c r="Y92" s="25" t="s">
        <v>715</v>
      </c>
      <c r="Z92" s="29">
        <v>4</v>
      </c>
      <c r="AA92" s="17"/>
      <c r="AB92" s="29">
        <v>4</v>
      </c>
      <c r="AC92" s="17"/>
      <c r="AD92" s="29" t="s">
        <v>20</v>
      </c>
      <c r="AE92" s="17"/>
      <c r="AF92" s="112" t="s">
        <v>20</v>
      </c>
      <c r="AG92" s="17"/>
      <c r="AH92" s="30">
        <v>7</v>
      </c>
      <c r="AI92" s="31" t="s">
        <v>1093</v>
      </c>
      <c r="AJ92" s="29">
        <v>6</v>
      </c>
      <c r="AK92" s="17"/>
      <c r="AL92" s="53">
        <v>6.5</v>
      </c>
      <c r="AM92" s="113" t="s">
        <v>608</v>
      </c>
      <c r="AN92" s="29" t="s">
        <v>20</v>
      </c>
      <c r="AO92" s="17"/>
      <c r="AP92" s="52">
        <v>5</v>
      </c>
      <c r="AQ92" s="114"/>
      <c r="AR92" s="29" t="s">
        <v>20</v>
      </c>
      <c r="AS92" s="17"/>
      <c r="AT92" s="52" t="s">
        <v>20</v>
      </c>
      <c r="AU92" s="114" t="s">
        <v>1094</v>
      </c>
      <c r="AV92" s="52" t="s">
        <v>20</v>
      </c>
      <c r="AW92" s="114"/>
      <c r="AX92" s="59" t="s">
        <v>20</v>
      </c>
      <c r="AY92" s="29"/>
      <c r="AZ92" s="63" t="s">
        <v>20</v>
      </c>
      <c r="BA92" s="109"/>
      <c r="BB92" s="29">
        <v>7</v>
      </c>
      <c r="BC92" s="109"/>
      <c r="BD92" s="115" t="s">
        <v>20</v>
      </c>
      <c r="BE92" s="17" t="s">
        <v>1095</v>
      </c>
      <c r="BF92" s="141" t="s">
        <v>10</v>
      </c>
      <c r="BG92" s="109"/>
      <c r="BH92" s="63">
        <v>5.5</v>
      </c>
      <c r="BI92" s="17"/>
      <c r="BJ92" s="29" t="s">
        <v>20</v>
      </c>
      <c r="BK92" s="17"/>
      <c r="BL92" s="29" t="s">
        <v>10</v>
      </c>
      <c r="BM92" s="29"/>
      <c r="BN92" s="29" t="s">
        <v>20</v>
      </c>
      <c r="BO92" s="29"/>
      <c r="BP92" s="52">
        <v>5.125</v>
      </c>
      <c r="BQ92" s="114"/>
      <c r="BR92" s="117" t="s">
        <v>20</v>
      </c>
      <c r="BS92" s="118"/>
      <c r="BT92" s="64">
        <v>4.75</v>
      </c>
      <c r="BU92" s="17" t="s">
        <v>1096</v>
      </c>
      <c r="BV92" s="29" t="s">
        <v>20</v>
      </c>
      <c r="BW92" s="29"/>
      <c r="BX92" s="111">
        <v>5.75</v>
      </c>
      <c r="BY92" s="130"/>
      <c r="BZ92" s="119" t="s">
        <v>20</v>
      </c>
      <c r="CA92" s="114"/>
      <c r="CB92" s="29"/>
      <c r="CC92" s="17"/>
      <c r="CD92" s="29" t="s">
        <v>20</v>
      </c>
      <c r="CE92" s="29"/>
      <c r="CF92" s="30" t="s">
        <v>20</v>
      </c>
      <c r="CG92" s="31"/>
      <c r="CH92" s="29">
        <v>6</v>
      </c>
      <c r="CI92" s="17" t="s">
        <v>1097</v>
      </c>
      <c r="CJ92" s="29">
        <v>4.5</v>
      </c>
      <c r="CK92" s="17"/>
      <c r="CL92" s="29">
        <v>7</v>
      </c>
      <c r="CM92" s="57" t="s">
        <v>1098</v>
      </c>
      <c r="CN92" s="64">
        <v>6.25</v>
      </c>
      <c r="CO92" s="17"/>
      <c r="CP92" s="64">
        <v>4.7</v>
      </c>
      <c r="CQ92" s="29"/>
      <c r="CR92" s="29" t="s">
        <v>20</v>
      </c>
      <c r="CS92" s="29"/>
      <c r="CT92" s="53">
        <v>5.3</v>
      </c>
      <c r="CU92" s="132" t="s">
        <v>1099</v>
      </c>
      <c r="CV92" s="29">
        <v>6.5</v>
      </c>
      <c r="CW92" s="17" t="s">
        <v>673</v>
      </c>
      <c r="CX92" s="29">
        <v>6</v>
      </c>
      <c r="CY92" s="17"/>
      <c r="CZ92" s="17" t="s">
        <v>20</v>
      </c>
      <c r="DA92" s="17"/>
      <c r="DB92" s="30">
        <v>4</v>
      </c>
      <c r="DC92" s="31" t="s">
        <v>1100</v>
      </c>
      <c r="DD92" t="s">
        <v>10</v>
      </c>
      <c r="DE92">
        <f t="shared" si="1"/>
        <v>22</v>
      </c>
    </row>
    <row r="93" spans="1:109" ht="19.149999999999999" customHeight="1" x14ac:dyDescent="0.3">
      <c r="A93" s="105">
        <v>76</v>
      </c>
      <c r="B93" s="123">
        <v>713990</v>
      </c>
      <c r="C93" s="6">
        <v>59</v>
      </c>
      <c r="D93" s="8" t="s">
        <v>141</v>
      </c>
      <c r="E93" s="8"/>
      <c r="F93" s="32" t="s">
        <v>20</v>
      </c>
      <c r="G93" s="14"/>
      <c r="H93" s="30"/>
      <c r="I93" s="30"/>
      <c r="J93" s="53" t="s">
        <v>20</v>
      </c>
      <c r="K93" s="109" t="s">
        <v>1071</v>
      </c>
      <c r="L93" s="52" t="s">
        <v>20</v>
      </c>
      <c r="N93" s="108" t="s">
        <v>20</v>
      </c>
      <c r="O93" s="109"/>
      <c r="P93" s="30" t="s">
        <v>20</v>
      </c>
      <c r="Q93" s="31"/>
      <c r="R93" s="127" t="s">
        <v>20</v>
      </c>
      <c r="S93" s="109"/>
      <c r="T93" s="22">
        <v>0.39800000000000002</v>
      </c>
      <c r="U93" s="17" t="s">
        <v>587</v>
      </c>
      <c r="V93" s="110" t="s">
        <v>20</v>
      </c>
      <c r="W93" s="54"/>
      <c r="X93" s="111" t="s">
        <v>20</v>
      </c>
      <c r="Y93" s="25" t="s">
        <v>715</v>
      </c>
      <c r="Z93" s="29" t="s">
        <v>20</v>
      </c>
      <c r="AA93" s="17" t="s">
        <v>602</v>
      </c>
      <c r="AB93" s="29">
        <v>4</v>
      </c>
      <c r="AC93" s="17"/>
      <c r="AD93" s="29">
        <v>6</v>
      </c>
      <c r="AE93" s="17"/>
      <c r="AF93" s="112" t="s">
        <v>20</v>
      </c>
      <c r="AG93" s="17"/>
      <c r="AH93" s="30" t="s">
        <v>20</v>
      </c>
      <c r="AJ93" s="220">
        <v>6</v>
      </c>
      <c r="AK93" s="130" t="s">
        <v>1123</v>
      </c>
      <c r="AL93" s="53" t="s">
        <v>20</v>
      </c>
      <c r="AM93" s="113" t="s">
        <v>1124</v>
      </c>
      <c r="AN93" s="29" t="s">
        <v>20</v>
      </c>
      <c r="AO93" s="17"/>
      <c r="AP93" s="52" t="s">
        <v>20</v>
      </c>
      <c r="AQ93" s="114"/>
      <c r="AR93" s="29" t="s">
        <v>20</v>
      </c>
      <c r="AS93" s="17"/>
      <c r="AT93" s="52" t="s">
        <v>20</v>
      </c>
      <c r="AU93" s="114"/>
      <c r="AV93" s="52" t="s">
        <v>20</v>
      </c>
      <c r="AW93" s="114"/>
      <c r="AX93" s="59" t="s">
        <v>20</v>
      </c>
      <c r="AY93" s="29"/>
      <c r="AZ93" s="63" t="s">
        <v>20</v>
      </c>
      <c r="BA93" s="109"/>
      <c r="BB93" s="29" t="s">
        <v>20</v>
      </c>
      <c r="BC93" s="109"/>
      <c r="BD93" s="115" t="s">
        <v>20</v>
      </c>
      <c r="BE93" s="29"/>
      <c r="BF93" s="141"/>
      <c r="BG93" s="109"/>
      <c r="BH93" s="63" t="s">
        <v>20</v>
      </c>
      <c r="BI93" s="17" t="s">
        <v>1125</v>
      </c>
      <c r="BJ93" s="29" t="s">
        <v>20</v>
      </c>
      <c r="BK93" s="29"/>
      <c r="BL93" s="29"/>
      <c r="BM93" s="29"/>
      <c r="BN93" s="29" t="s">
        <v>20</v>
      </c>
      <c r="BO93" s="29"/>
      <c r="BP93" s="52">
        <v>5.125</v>
      </c>
      <c r="BQ93" s="114"/>
      <c r="BR93" s="117" t="s">
        <v>20</v>
      </c>
      <c r="BS93" s="118"/>
      <c r="BT93" s="29" t="s">
        <v>20</v>
      </c>
      <c r="BU93" s="29"/>
      <c r="BV93" s="29" t="s">
        <v>20</v>
      </c>
      <c r="BW93" s="29"/>
      <c r="BX93" s="29" t="s">
        <v>20</v>
      </c>
      <c r="BY93" s="29"/>
      <c r="BZ93" s="119" t="s">
        <v>20</v>
      </c>
      <c r="CA93" s="114"/>
      <c r="CB93" s="29"/>
      <c r="CC93" s="17"/>
      <c r="CD93" s="29" t="s">
        <v>20</v>
      </c>
      <c r="CE93" s="29"/>
      <c r="CF93" s="30" t="s">
        <v>20</v>
      </c>
      <c r="CG93" s="31"/>
      <c r="CH93" s="29" t="s">
        <v>20</v>
      </c>
      <c r="CI93" s="57"/>
      <c r="CJ93" s="29">
        <v>4.5</v>
      </c>
      <c r="CK93" s="17"/>
      <c r="CL93" s="29">
        <v>7</v>
      </c>
      <c r="CM93" s="17"/>
      <c r="CN93" s="64" t="s">
        <v>20</v>
      </c>
      <c r="CO93" s="17"/>
      <c r="CP93" s="64">
        <v>4.7</v>
      </c>
      <c r="CQ93" s="29"/>
      <c r="CR93" s="29" t="s">
        <v>20</v>
      </c>
      <c r="CS93" s="29"/>
      <c r="CT93" s="53" t="s">
        <v>20</v>
      </c>
      <c r="CU93" s="53"/>
      <c r="CV93" s="29">
        <v>6.5</v>
      </c>
      <c r="CW93" s="17" t="s">
        <v>673</v>
      </c>
      <c r="CX93" s="29">
        <v>6</v>
      </c>
      <c r="CY93" s="17"/>
      <c r="CZ93" s="17">
        <v>5</v>
      </c>
      <c r="DA93" s="17" t="s">
        <v>1126</v>
      </c>
      <c r="DB93" s="30" t="s">
        <v>20</v>
      </c>
      <c r="DC93" s="31" t="s">
        <v>1127</v>
      </c>
      <c r="DD93" t="s">
        <v>10</v>
      </c>
      <c r="DE93">
        <f t="shared" si="1"/>
        <v>11</v>
      </c>
    </row>
    <row r="94" spans="1:109" s="216" customFormat="1" ht="19.149999999999999" customHeight="1" x14ac:dyDescent="0.3">
      <c r="A94" s="105">
        <v>77</v>
      </c>
      <c r="B94" s="197">
        <v>81149</v>
      </c>
      <c r="C94" s="198">
        <v>60</v>
      </c>
      <c r="D94" s="333" t="s">
        <v>142</v>
      </c>
      <c r="E94" s="333"/>
      <c r="F94" s="199" t="s">
        <v>20</v>
      </c>
      <c r="G94" s="200"/>
      <c r="H94" s="201"/>
      <c r="I94" s="201"/>
      <c r="J94" s="215" t="s">
        <v>20</v>
      </c>
      <c r="K94" s="202" t="s">
        <v>1128</v>
      </c>
      <c r="L94" s="221" t="s">
        <v>20</v>
      </c>
      <c r="M94" s="203" t="s">
        <v>1129</v>
      </c>
      <c r="N94" s="204" t="s">
        <v>20</v>
      </c>
      <c r="O94" s="202" t="s">
        <v>1130</v>
      </c>
      <c r="P94" s="201" t="s">
        <v>20</v>
      </c>
      <c r="Q94" s="205"/>
      <c r="R94" s="359">
        <v>6.35</v>
      </c>
      <c r="S94" s="202" t="s">
        <v>143</v>
      </c>
      <c r="T94" s="222">
        <v>0.39800000000000002</v>
      </c>
      <c r="U94" s="207" t="s">
        <v>587</v>
      </c>
      <c r="V94" s="223">
        <v>5.75</v>
      </c>
      <c r="W94" s="208"/>
      <c r="X94" s="224">
        <v>6</v>
      </c>
      <c r="Y94" s="209" t="s">
        <v>715</v>
      </c>
      <c r="Z94" s="213" t="s">
        <v>20</v>
      </c>
      <c r="AA94" s="207" t="s">
        <v>1131</v>
      </c>
      <c r="AB94" s="213">
        <v>4</v>
      </c>
      <c r="AC94" s="207"/>
      <c r="AD94" s="213" t="s">
        <v>20</v>
      </c>
      <c r="AE94" s="207" t="s">
        <v>1132</v>
      </c>
      <c r="AF94" s="210" t="s">
        <v>20</v>
      </c>
      <c r="AG94" s="207"/>
      <c r="AH94" s="201" t="s">
        <v>20</v>
      </c>
      <c r="AI94" s="205"/>
      <c r="AJ94" s="213">
        <v>6</v>
      </c>
      <c r="AK94" s="207"/>
      <c r="AL94" s="215">
        <v>6.5</v>
      </c>
      <c r="AM94" s="211" t="s">
        <v>608</v>
      </c>
      <c r="AN94" s="213" t="s">
        <v>20</v>
      </c>
      <c r="AO94" s="207"/>
      <c r="AP94" s="221">
        <v>5</v>
      </c>
      <c r="AQ94" s="212"/>
      <c r="AR94" s="213" t="s">
        <v>20</v>
      </c>
      <c r="AS94" s="207"/>
      <c r="AT94" s="221" t="s">
        <v>20</v>
      </c>
      <c r="AU94" s="212" t="s">
        <v>1133</v>
      </c>
      <c r="AV94" s="221" t="s">
        <v>20</v>
      </c>
      <c r="AW94" s="212"/>
      <c r="AX94" s="225" t="s">
        <v>20</v>
      </c>
      <c r="AY94" s="213"/>
      <c r="AZ94" s="226">
        <v>6.875</v>
      </c>
      <c r="BA94" s="595" t="s">
        <v>1134</v>
      </c>
      <c r="BB94" s="213" t="s">
        <v>20</v>
      </c>
      <c r="BC94" s="202"/>
      <c r="BD94" s="227" t="s">
        <v>20</v>
      </c>
      <c r="BE94" s="213"/>
      <c r="BF94" s="228"/>
      <c r="BG94" s="202"/>
      <c r="BH94" s="226">
        <v>5.5</v>
      </c>
      <c r="BI94" s="207"/>
      <c r="BJ94" s="213" t="s">
        <v>20</v>
      </c>
      <c r="BK94" s="213"/>
      <c r="BL94" s="213"/>
      <c r="BM94" s="213"/>
      <c r="BN94" s="213" t="s">
        <v>20</v>
      </c>
      <c r="BO94" s="213"/>
      <c r="BP94" s="221">
        <v>5.125</v>
      </c>
      <c r="BQ94" s="212"/>
      <c r="BR94" s="229" t="s">
        <v>20</v>
      </c>
      <c r="BS94" s="214"/>
      <c r="BT94" s="213" t="s">
        <v>20</v>
      </c>
      <c r="BU94" s="207" t="s">
        <v>1135</v>
      </c>
      <c r="BV94" s="213" t="s">
        <v>20</v>
      </c>
      <c r="BW94" s="213"/>
      <c r="BX94" s="224">
        <v>5.75</v>
      </c>
      <c r="BY94" s="213"/>
      <c r="BZ94" s="230" t="s">
        <v>20</v>
      </c>
      <c r="CA94" s="212"/>
      <c r="CB94" s="213"/>
      <c r="CC94" s="207"/>
      <c r="CD94" s="213" t="s">
        <v>20</v>
      </c>
      <c r="CE94" s="207" t="s">
        <v>1136</v>
      </c>
      <c r="CF94" s="201" t="s">
        <v>20</v>
      </c>
      <c r="CG94" s="205"/>
      <c r="CH94" s="213" t="s">
        <v>20</v>
      </c>
      <c r="CI94" s="231" t="s">
        <v>1137</v>
      </c>
      <c r="CJ94" s="213">
        <v>4.5</v>
      </c>
      <c r="CK94" s="207"/>
      <c r="CL94" s="213">
        <v>7</v>
      </c>
      <c r="CM94" s="207"/>
      <c r="CN94" s="206">
        <v>6.25</v>
      </c>
      <c r="CO94" s="207"/>
      <c r="CP94" s="206">
        <v>4.7</v>
      </c>
      <c r="CQ94" s="213"/>
      <c r="CR94" s="213" t="s">
        <v>20</v>
      </c>
      <c r="CS94" s="213"/>
      <c r="CT94" s="215" t="s">
        <v>20</v>
      </c>
      <c r="CU94" s="582" t="s">
        <v>1138</v>
      </c>
      <c r="CV94" s="213">
        <v>6.5</v>
      </c>
      <c r="CW94" s="207" t="s">
        <v>673</v>
      </c>
      <c r="CX94" s="213">
        <v>6</v>
      </c>
      <c r="CY94" s="207"/>
      <c r="CZ94" s="207">
        <v>5</v>
      </c>
      <c r="DA94" s="207" t="s">
        <v>1139</v>
      </c>
      <c r="DB94" s="201">
        <v>4</v>
      </c>
      <c r="DC94" s="205" t="s">
        <v>1140</v>
      </c>
      <c r="DD94" s="216" t="s">
        <v>10</v>
      </c>
      <c r="DE94" s="216">
        <f t="shared" si="1"/>
        <v>20</v>
      </c>
    </row>
    <row r="95" spans="1:109" ht="19.149999999999999" customHeight="1" x14ac:dyDescent="0.3">
      <c r="A95" s="331">
        <v>81</v>
      </c>
      <c r="B95" s="328">
        <v>81231</v>
      </c>
      <c r="C95" s="330">
        <v>63</v>
      </c>
      <c r="D95" s="329" t="s">
        <v>149</v>
      </c>
      <c r="E95" s="329"/>
      <c r="F95" s="336" t="s">
        <v>20</v>
      </c>
      <c r="G95" s="338"/>
      <c r="H95" s="340"/>
      <c r="I95" s="340"/>
      <c r="J95" s="342" t="s">
        <v>20</v>
      </c>
      <c r="K95" s="347"/>
      <c r="L95" s="351" t="s">
        <v>20</v>
      </c>
      <c r="M95" s="352" t="s">
        <v>1166</v>
      </c>
      <c r="N95" s="345" t="s">
        <v>20</v>
      </c>
      <c r="O95" s="347"/>
      <c r="P95" s="340" t="s">
        <v>20</v>
      </c>
      <c r="Q95" s="341"/>
      <c r="R95" s="358" t="s">
        <v>20</v>
      </c>
      <c r="S95" s="347"/>
      <c r="T95" s="403">
        <v>0.39800000000000002</v>
      </c>
      <c r="U95" s="348" t="s">
        <v>587</v>
      </c>
      <c r="V95" s="365" t="s">
        <v>20</v>
      </c>
      <c r="W95" s="368"/>
      <c r="X95" s="406" t="s">
        <v>20</v>
      </c>
      <c r="Y95" s="373" t="s">
        <v>715</v>
      </c>
      <c r="Z95" s="362" t="s">
        <v>20</v>
      </c>
      <c r="AA95" s="348" t="s">
        <v>1154</v>
      </c>
      <c r="AB95" s="362">
        <v>4</v>
      </c>
      <c r="AC95" s="348"/>
      <c r="AD95" s="362" t="s">
        <v>20</v>
      </c>
      <c r="AE95" s="348"/>
      <c r="AF95" s="112" t="s">
        <v>20</v>
      </c>
      <c r="AG95" s="348"/>
      <c r="AH95" s="340" t="s">
        <v>20</v>
      </c>
      <c r="AI95" s="341"/>
      <c r="AJ95" s="471" t="s">
        <v>20</v>
      </c>
      <c r="AK95" s="409" t="s">
        <v>1167</v>
      </c>
      <c r="AL95" s="342" t="s">
        <v>20</v>
      </c>
      <c r="AM95" s="353" t="s">
        <v>1168</v>
      </c>
      <c r="AN95" s="362" t="s">
        <v>20</v>
      </c>
      <c r="AO95" s="348"/>
      <c r="AP95" s="351" t="s">
        <v>20</v>
      </c>
      <c r="AQ95" s="379"/>
      <c r="AR95" s="362" t="s">
        <v>20</v>
      </c>
      <c r="AS95" s="348"/>
      <c r="AT95" s="351" t="s">
        <v>20</v>
      </c>
      <c r="AU95" s="379" t="s">
        <v>10</v>
      </c>
      <c r="AV95" s="351" t="s">
        <v>20</v>
      </c>
      <c r="AW95" s="379"/>
      <c r="AX95" s="380" t="s">
        <v>20</v>
      </c>
      <c r="AY95" s="362"/>
      <c r="AZ95" s="412" t="s">
        <v>20</v>
      </c>
      <c r="BA95" s="347"/>
      <c r="BB95" s="362" t="s">
        <v>20</v>
      </c>
      <c r="BC95" s="347"/>
      <c r="BD95" s="386" t="s">
        <v>20</v>
      </c>
      <c r="BE95" s="362"/>
      <c r="BF95" s="141"/>
      <c r="BG95" s="347"/>
      <c r="BH95" s="382" t="s">
        <v>20</v>
      </c>
      <c r="BI95" s="348" t="s">
        <v>1169</v>
      </c>
      <c r="BJ95" s="362" t="s">
        <v>20</v>
      </c>
      <c r="BK95" s="362"/>
      <c r="BL95" s="362"/>
      <c r="BM95" s="362"/>
      <c r="BN95" s="362" t="s">
        <v>20</v>
      </c>
      <c r="BO95" s="348"/>
      <c r="BP95" s="351">
        <v>5.125</v>
      </c>
      <c r="BQ95" s="379"/>
      <c r="BR95" s="357" t="s">
        <v>20</v>
      </c>
      <c r="BS95" s="394"/>
      <c r="BT95" s="362" t="s">
        <v>20</v>
      </c>
      <c r="BU95" s="348" t="s">
        <v>10</v>
      </c>
      <c r="BV95" s="362" t="s">
        <v>20</v>
      </c>
      <c r="BW95" s="362"/>
      <c r="BX95" s="362" t="s">
        <v>20</v>
      </c>
      <c r="BY95" s="362"/>
      <c r="BZ95" s="396" t="s">
        <v>20</v>
      </c>
      <c r="CA95" s="379"/>
      <c r="CB95" s="362"/>
      <c r="CC95" s="348"/>
      <c r="CD95" s="362" t="s">
        <v>20</v>
      </c>
      <c r="CE95" s="362"/>
      <c r="CF95" s="340" t="s">
        <v>20</v>
      </c>
      <c r="CG95" s="341"/>
      <c r="CH95" s="362" t="s">
        <v>20</v>
      </c>
      <c r="CI95" s="354" t="s">
        <v>1170</v>
      </c>
      <c r="CJ95" s="342" t="s">
        <v>20</v>
      </c>
      <c r="CK95" s="348" t="s">
        <v>1171</v>
      </c>
      <c r="CL95" s="362" t="s">
        <v>20</v>
      </c>
      <c r="CM95" s="348"/>
      <c r="CN95" s="355" t="s">
        <v>20</v>
      </c>
      <c r="CO95" s="348"/>
      <c r="CP95" s="355" t="s">
        <v>20</v>
      </c>
      <c r="CQ95" s="362"/>
      <c r="CR95" s="362" t="s">
        <v>20</v>
      </c>
      <c r="CS95" s="362"/>
      <c r="CT95" s="342" t="s">
        <v>20</v>
      </c>
      <c r="CU95" s="342"/>
      <c r="CV95" s="362">
        <v>6.5</v>
      </c>
      <c r="CW95" s="348" t="s">
        <v>673</v>
      </c>
      <c r="CX95" s="362">
        <v>6</v>
      </c>
      <c r="CY95" s="348"/>
      <c r="CZ95" s="348" t="s">
        <v>20</v>
      </c>
      <c r="DA95" s="348" t="s">
        <v>10</v>
      </c>
      <c r="DB95" s="340" t="s">
        <v>20</v>
      </c>
      <c r="DC95" s="341" t="s">
        <v>1172</v>
      </c>
      <c r="DD95" s="331" t="s">
        <v>10</v>
      </c>
      <c r="DE95" s="331">
        <f t="shared" si="1"/>
        <v>5</v>
      </c>
    </row>
    <row r="96" spans="1:109" ht="19.149999999999999" customHeight="1" x14ac:dyDescent="0.3">
      <c r="A96" s="105">
        <v>82</v>
      </c>
      <c r="B96" s="123">
        <v>81232</v>
      </c>
      <c r="C96" s="6">
        <v>64</v>
      </c>
      <c r="D96" s="8" t="s">
        <v>150</v>
      </c>
      <c r="E96" s="8"/>
      <c r="F96" s="32" t="s">
        <v>20</v>
      </c>
      <c r="G96" s="14"/>
      <c r="H96" s="30"/>
      <c r="I96" s="30"/>
      <c r="J96" s="53">
        <v>6.5</v>
      </c>
      <c r="K96" s="109"/>
      <c r="L96" s="52" t="s">
        <v>20</v>
      </c>
      <c r="M96" s="19" t="s">
        <v>1173</v>
      </c>
      <c r="N96" s="108" t="s">
        <v>20</v>
      </c>
      <c r="O96" s="109" t="s">
        <v>1174</v>
      </c>
      <c r="P96" s="30" t="s">
        <v>20</v>
      </c>
      <c r="Q96" s="31"/>
      <c r="R96" s="127" t="s">
        <v>20</v>
      </c>
      <c r="S96" s="109"/>
      <c r="T96" s="135">
        <v>0.39800000000000002</v>
      </c>
      <c r="U96" s="17" t="s">
        <v>587</v>
      </c>
      <c r="V96" s="110">
        <v>5.75</v>
      </c>
      <c r="W96" s="54" t="s">
        <v>1175</v>
      </c>
      <c r="X96" s="125" t="s">
        <v>20</v>
      </c>
      <c r="Y96" s="25" t="s">
        <v>715</v>
      </c>
      <c r="Z96" s="29" t="s">
        <v>20</v>
      </c>
      <c r="AA96" s="17" t="s">
        <v>1154</v>
      </c>
      <c r="AB96" s="29">
        <v>4</v>
      </c>
      <c r="AC96" s="17"/>
      <c r="AD96" s="29" t="s">
        <v>20</v>
      </c>
      <c r="AE96" s="17"/>
      <c r="AF96" s="112" t="s">
        <v>20</v>
      </c>
      <c r="AG96" s="17"/>
      <c r="AH96" s="30" t="s">
        <v>20</v>
      </c>
      <c r="AJ96" s="29">
        <v>6</v>
      </c>
      <c r="AK96" s="17"/>
      <c r="AL96" s="53">
        <v>6.5</v>
      </c>
      <c r="AM96" s="113" t="s">
        <v>608</v>
      </c>
      <c r="AN96" s="29" t="s">
        <v>20</v>
      </c>
      <c r="AO96" s="17"/>
      <c r="AP96" s="52">
        <v>5</v>
      </c>
      <c r="AQ96" s="114"/>
      <c r="AR96" s="29" t="s">
        <v>20</v>
      </c>
      <c r="AS96" s="17"/>
      <c r="AT96" s="52">
        <v>6</v>
      </c>
      <c r="AU96" s="114" t="s">
        <v>1176</v>
      </c>
      <c r="AV96" s="52" t="s">
        <v>20</v>
      </c>
      <c r="AW96" s="114"/>
      <c r="AX96" s="59" t="s">
        <v>20</v>
      </c>
      <c r="AY96" s="29"/>
      <c r="AZ96" s="60">
        <v>6.875</v>
      </c>
      <c r="BA96" s="109"/>
      <c r="BB96" s="29">
        <v>7</v>
      </c>
      <c r="BC96" s="109"/>
      <c r="BD96" s="115" t="s">
        <v>20</v>
      </c>
      <c r="BE96" s="29"/>
      <c r="BF96" s="141"/>
      <c r="BG96" s="109"/>
      <c r="BH96" s="63" t="s">
        <v>20</v>
      </c>
      <c r="BI96" s="17"/>
      <c r="BJ96" s="29" t="s">
        <v>20</v>
      </c>
      <c r="BK96" s="29"/>
      <c r="BL96" s="29"/>
      <c r="BM96" s="29"/>
      <c r="BN96" s="29" t="s">
        <v>20</v>
      </c>
      <c r="BO96" s="17" t="s">
        <v>1177</v>
      </c>
      <c r="BP96" s="52">
        <v>5.125</v>
      </c>
      <c r="BQ96" s="114"/>
      <c r="BR96" s="117" t="s">
        <v>20</v>
      </c>
      <c r="BS96" s="118"/>
      <c r="BT96" s="64">
        <v>4.75</v>
      </c>
      <c r="BU96" s="17"/>
      <c r="BV96" s="29" t="s">
        <v>20</v>
      </c>
      <c r="BW96" s="29"/>
      <c r="BX96" s="111">
        <v>5.75</v>
      </c>
      <c r="BY96" s="29"/>
      <c r="BZ96" s="119" t="s">
        <v>20</v>
      </c>
      <c r="CA96" s="114"/>
      <c r="CB96" s="29"/>
      <c r="CC96" s="17"/>
      <c r="CD96" s="29" t="s">
        <v>20</v>
      </c>
      <c r="CE96" s="17"/>
      <c r="CF96" s="30" t="s">
        <v>20</v>
      </c>
      <c r="CG96" s="31"/>
      <c r="CH96" s="53">
        <v>6</v>
      </c>
      <c r="CI96" s="57" t="s">
        <v>1178</v>
      </c>
      <c r="CJ96" s="29">
        <v>4.5</v>
      </c>
      <c r="CK96" s="17"/>
      <c r="CL96" s="29">
        <v>7</v>
      </c>
      <c r="CM96" s="17"/>
      <c r="CN96" s="64">
        <v>6.25</v>
      </c>
      <c r="CO96" s="17"/>
      <c r="CP96" s="64">
        <v>4.7</v>
      </c>
      <c r="CQ96" s="29"/>
      <c r="CR96" s="29" t="s">
        <v>20</v>
      </c>
      <c r="CS96" s="29"/>
      <c r="CT96" s="53" t="s">
        <v>20</v>
      </c>
      <c r="CU96" s="53"/>
      <c r="CV96" s="29">
        <v>6.5</v>
      </c>
      <c r="CW96" s="17" t="s">
        <v>673</v>
      </c>
      <c r="CX96" s="29">
        <v>6</v>
      </c>
      <c r="CY96" s="17"/>
      <c r="CZ96" s="17" t="s">
        <v>20</v>
      </c>
      <c r="DA96" s="17" t="s">
        <v>10</v>
      </c>
      <c r="DB96" s="30">
        <v>4</v>
      </c>
      <c r="DC96" s="31" t="s">
        <v>1179</v>
      </c>
      <c r="DD96" t="s">
        <v>10</v>
      </c>
      <c r="DE96">
        <f t="shared" ref="DE96:DE127" si="2">COUNT(F96:DB96)</f>
        <v>21</v>
      </c>
    </row>
    <row r="97" spans="1:109" ht="19.149999999999999" customHeight="1" x14ac:dyDescent="0.3">
      <c r="A97" s="331">
        <v>83</v>
      </c>
      <c r="B97" s="328">
        <v>812199</v>
      </c>
      <c r="C97" s="330">
        <v>65</v>
      </c>
      <c r="D97" s="329" t="s">
        <v>151</v>
      </c>
      <c r="E97" s="329"/>
      <c r="F97" s="336" t="s">
        <v>20</v>
      </c>
      <c r="G97" s="338"/>
      <c r="H97" s="340"/>
      <c r="I97" s="340"/>
      <c r="J97" s="342" t="s">
        <v>20</v>
      </c>
      <c r="K97" s="347"/>
      <c r="L97" s="351" t="s">
        <v>20</v>
      </c>
      <c r="M97" s="352" t="s">
        <v>1180</v>
      </c>
      <c r="N97" s="345" t="s">
        <v>20</v>
      </c>
      <c r="O97" s="347"/>
      <c r="P97" s="340" t="s">
        <v>20</v>
      </c>
      <c r="Q97" s="341"/>
      <c r="R97" s="358">
        <v>6.35</v>
      </c>
      <c r="S97" s="347" t="s">
        <v>152</v>
      </c>
      <c r="T97" s="403">
        <v>0.39800000000000002</v>
      </c>
      <c r="U97" s="348" t="s">
        <v>587</v>
      </c>
      <c r="V97" s="365" t="s">
        <v>20</v>
      </c>
      <c r="W97" s="368" t="s">
        <v>1181</v>
      </c>
      <c r="X97" s="406" t="s">
        <v>20</v>
      </c>
      <c r="Y97" s="373" t="s">
        <v>715</v>
      </c>
      <c r="Z97" s="362" t="s">
        <v>20</v>
      </c>
      <c r="AA97" s="348" t="s">
        <v>602</v>
      </c>
      <c r="AB97" s="362">
        <v>4</v>
      </c>
      <c r="AC97" s="348"/>
      <c r="AD97" s="362" t="s">
        <v>20</v>
      </c>
      <c r="AE97" s="348"/>
      <c r="AF97" s="112" t="s">
        <v>20</v>
      </c>
      <c r="AG97" s="348"/>
      <c r="AH97" s="340" t="s">
        <v>20</v>
      </c>
      <c r="AI97" s="341"/>
      <c r="AJ97" s="362">
        <v>6</v>
      </c>
      <c r="AK97" s="348" t="s">
        <v>1155</v>
      </c>
      <c r="AL97" s="342" t="s">
        <v>20</v>
      </c>
      <c r="AM97" s="353"/>
      <c r="AN97" s="362" t="s">
        <v>20</v>
      </c>
      <c r="AO97" s="348"/>
      <c r="AP97" s="351" t="s">
        <v>20</v>
      </c>
      <c r="AQ97" s="379"/>
      <c r="AR97" s="362" t="s">
        <v>20</v>
      </c>
      <c r="AS97" s="348"/>
      <c r="AT97" s="351" t="s">
        <v>20</v>
      </c>
      <c r="AU97" s="379"/>
      <c r="AV97" s="351" t="s">
        <v>20</v>
      </c>
      <c r="AW97" s="379"/>
      <c r="AX97" s="380" t="s">
        <v>20</v>
      </c>
      <c r="AY97" s="362"/>
      <c r="AZ97" s="412">
        <v>6.875</v>
      </c>
      <c r="BA97" s="347" t="s">
        <v>1182</v>
      </c>
      <c r="BB97" s="362" t="s">
        <v>20</v>
      </c>
      <c r="BC97" s="347"/>
      <c r="BD97" s="386" t="s">
        <v>20</v>
      </c>
      <c r="BE97" s="362"/>
      <c r="BF97" s="141"/>
      <c r="BG97" s="347"/>
      <c r="BH97" s="382" t="s">
        <v>20</v>
      </c>
      <c r="BI97" s="348"/>
      <c r="BJ97" s="362" t="s">
        <v>20</v>
      </c>
      <c r="BK97" s="362"/>
      <c r="BL97" s="362"/>
      <c r="BM97" s="362"/>
      <c r="BN97" s="362">
        <v>6.875</v>
      </c>
      <c r="BO97" s="348" t="s">
        <v>1183</v>
      </c>
      <c r="BP97" s="351">
        <v>5.125</v>
      </c>
      <c r="BQ97" s="379"/>
      <c r="BR97" s="357" t="s">
        <v>20</v>
      </c>
      <c r="BS97" s="394" t="s">
        <v>133</v>
      </c>
      <c r="BT97" s="362" t="s">
        <v>20</v>
      </c>
      <c r="BU97" s="362"/>
      <c r="BV97" s="362" t="s">
        <v>20</v>
      </c>
      <c r="BW97" s="362"/>
      <c r="BX97" s="370">
        <v>5.75</v>
      </c>
      <c r="BY97" s="348" t="s">
        <v>1184</v>
      </c>
      <c r="BZ97" s="396" t="s">
        <v>20</v>
      </c>
      <c r="CA97" s="379"/>
      <c r="CB97" s="362"/>
      <c r="CC97" s="348"/>
      <c r="CD97" s="362" t="s">
        <v>20</v>
      </c>
      <c r="CE97" s="362"/>
      <c r="CF97" s="340" t="s">
        <v>20</v>
      </c>
      <c r="CG97" s="341"/>
      <c r="CH97" s="362" t="s">
        <v>20</v>
      </c>
      <c r="CI97" s="354"/>
      <c r="CJ97" s="362">
        <v>4.5</v>
      </c>
      <c r="CK97" s="348"/>
      <c r="CL97" s="362" t="s">
        <v>20</v>
      </c>
      <c r="CM97" s="354" t="s">
        <v>1185</v>
      </c>
      <c r="CN97" s="355">
        <v>6.25</v>
      </c>
      <c r="CO97" s="348" t="s">
        <v>1186</v>
      </c>
      <c r="CP97" s="355" t="s">
        <v>20</v>
      </c>
      <c r="CQ97" s="362"/>
      <c r="CR97" s="362" t="s">
        <v>20</v>
      </c>
      <c r="CS97" s="362"/>
      <c r="CT97" s="342" t="s">
        <v>20</v>
      </c>
      <c r="CU97" s="342"/>
      <c r="CV97" s="362">
        <v>1.5</v>
      </c>
      <c r="CW97" s="348" t="s">
        <v>590</v>
      </c>
      <c r="CX97" s="362" t="s">
        <v>20</v>
      </c>
      <c r="CY97" s="348" t="s">
        <v>1187</v>
      </c>
      <c r="CZ97" s="348" t="s">
        <v>20</v>
      </c>
      <c r="DA97" s="348"/>
      <c r="DB97" s="340" t="s">
        <v>20</v>
      </c>
      <c r="DC97" s="341"/>
      <c r="DD97" s="331" t="s">
        <v>10</v>
      </c>
      <c r="DE97" s="331">
        <f t="shared" si="2"/>
        <v>11</v>
      </c>
    </row>
    <row r="98" spans="1:109" ht="19.149999999999999" customHeight="1" x14ac:dyDescent="0.3">
      <c r="A98" s="105">
        <v>85</v>
      </c>
      <c r="B98" s="328" t="s">
        <v>158</v>
      </c>
      <c r="C98" s="330">
        <v>67</v>
      </c>
      <c r="D98" s="329" t="s">
        <v>159</v>
      </c>
      <c r="E98" s="329"/>
      <c r="F98" s="336" t="s">
        <v>20</v>
      </c>
      <c r="G98" s="338"/>
      <c r="H98" s="340"/>
      <c r="I98" s="340"/>
      <c r="J98" s="342" t="s">
        <v>20</v>
      </c>
      <c r="K98" s="347"/>
      <c r="L98" s="351" t="s">
        <v>20</v>
      </c>
      <c r="M98" s="352" t="s">
        <v>1188</v>
      </c>
      <c r="N98" s="345" t="s">
        <v>20</v>
      </c>
      <c r="O98" s="347"/>
      <c r="P98" s="340" t="s">
        <v>20</v>
      </c>
      <c r="Q98" s="341"/>
      <c r="R98" s="358" t="s">
        <v>20</v>
      </c>
      <c r="S98" s="347" t="s">
        <v>160</v>
      </c>
      <c r="T98" s="403">
        <v>0.39800000000000002</v>
      </c>
      <c r="U98" s="348" t="s">
        <v>587</v>
      </c>
      <c r="V98" s="365" t="s">
        <v>20</v>
      </c>
      <c r="W98" s="368"/>
      <c r="X98" s="406" t="s">
        <v>20</v>
      </c>
      <c r="Y98" s="373" t="s">
        <v>715</v>
      </c>
      <c r="Z98" s="362" t="s">
        <v>20</v>
      </c>
      <c r="AA98" s="348" t="s">
        <v>1154</v>
      </c>
      <c r="AB98" s="362">
        <v>4</v>
      </c>
      <c r="AC98" s="348"/>
      <c r="AD98" s="362" t="s">
        <v>20</v>
      </c>
      <c r="AE98" s="348"/>
      <c r="AF98" s="112" t="s">
        <v>20</v>
      </c>
      <c r="AG98" s="348"/>
      <c r="AH98" s="340" t="s">
        <v>20</v>
      </c>
      <c r="AI98" s="341"/>
      <c r="AJ98" s="362" t="s">
        <v>20</v>
      </c>
      <c r="AK98" s="348" t="s">
        <v>1189</v>
      </c>
      <c r="AL98" s="342" t="s">
        <v>20</v>
      </c>
      <c r="AM98" s="353"/>
      <c r="AN98" s="362" t="s">
        <v>20</v>
      </c>
      <c r="AO98" s="348"/>
      <c r="AP98" s="351" t="s">
        <v>20</v>
      </c>
      <c r="AQ98" s="379"/>
      <c r="AR98" s="362" t="s">
        <v>20</v>
      </c>
      <c r="AS98" s="348"/>
      <c r="AT98" s="351" t="s">
        <v>20</v>
      </c>
      <c r="AU98" s="379"/>
      <c r="AV98" s="351" t="s">
        <v>20</v>
      </c>
      <c r="AW98" s="379"/>
      <c r="AX98" s="380" t="s">
        <v>20</v>
      </c>
      <c r="AY98" s="362"/>
      <c r="AZ98" s="412" t="s">
        <v>20</v>
      </c>
      <c r="BA98" s="347"/>
      <c r="BB98" s="362" t="s">
        <v>20</v>
      </c>
      <c r="BC98" s="347"/>
      <c r="BD98" s="386" t="s">
        <v>20</v>
      </c>
      <c r="BE98" s="417" t="s">
        <v>1190</v>
      </c>
      <c r="BF98" s="141"/>
      <c r="BG98" s="347"/>
      <c r="BH98" s="382" t="s">
        <v>20</v>
      </c>
      <c r="BI98" s="348"/>
      <c r="BJ98" s="362" t="s">
        <v>20</v>
      </c>
      <c r="BK98" s="362"/>
      <c r="BL98" s="362"/>
      <c r="BM98" s="362"/>
      <c r="BN98" s="362" t="s">
        <v>20</v>
      </c>
      <c r="BO98" s="362"/>
      <c r="BP98" s="351">
        <v>5.125</v>
      </c>
      <c r="BQ98" s="379"/>
      <c r="BR98" s="357" t="s">
        <v>20</v>
      </c>
      <c r="BS98" s="394"/>
      <c r="BT98" s="362" t="s">
        <v>20</v>
      </c>
      <c r="BU98" s="362"/>
      <c r="BV98" s="362" t="s">
        <v>20</v>
      </c>
      <c r="BW98" s="362"/>
      <c r="BX98" s="362" t="s">
        <v>20</v>
      </c>
      <c r="BY98" s="362"/>
      <c r="BZ98" s="396" t="s">
        <v>20</v>
      </c>
      <c r="CA98" s="379" t="s">
        <v>1191</v>
      </c>
      <c r="CB98" s="362" t="s">
        <v>10</v>
      </c>
      <c r="CC98" s="348"/>
      <c r="CD98" s="362" t="s">
        <v>20</v>
      </c>
      <c r="CE98" s="362"/>
      <c r="CF98" s="340" t="s">
        <v>20</v>
      </c>
      <c r="CG98" s="341"/>
      <c r="CH98" s="362" t="s">
        <v>20</v>
      </c>
      <c r="CI98" s="354"/>
      <c r="CJ98" s="362">
        <v>4.5</v>
      </c>
      <c r="CK98" s="348"/>
      <c r="CL98" s="362" t="s">
        <v>20</v>
      </c>
      <c r="CM98" s="348"/>
      <c r="CN98" s="355" t="s">
        <v>20</v>
      </c>
      <c r="CO98" s="348"/>
      <c r="CP98" s="355" t="s">
        <v>20</v>
      </c>
      <c r="CQ98" s="362"/>
      <c r="CR98" s="362" t="s">
        <v>20</v>
      </c>
      <c r="CS98" s="29"/>
      <c r="CT98" s="53" t="s">
        <v>20</v>
      </c>
      <c r="CU98" s="53"/>
      <c r="CV98" s="29">
        <v>1.5</v>
      </c>
      <c r="CW98" s="17" t="s">
        <v>590</v>
      </c>
      <c r="CX98" s="29">
        <v>6</v>
      </c>
      <c r="CY98" s="17" t="s">
        <v>1192</v>
      </c>
      <c r="CZ98" s="17" t="s">
        <v>20</v>
      </c>
      <c r="DA98" s="17"/>
      <c r="DB98" s="30" t="s">
        <v>20</v>
      </c>
      <c r="DC98" s="31"/>
      <c r="DD98" t="s">
        <v>10</v>
      </c>
      <c r="DE98">
        <f t="shared" si="2"/>
        <v>6</v>
      </c>
    </row>
    <row r="99" spans="1:109" ht="19.149999999999999" customHeight="1" x14ac:dyDescent="0.3">
      <c r="A99" s="331">
        <v>86</v>
      </c>
      <c r="B99" s="123">
        <v>81143</v>
      </c>
      <c r="C99" s="6">
        <v>68</v>
      </c>
      <c r="D99" s="8" t="s">
        <v>161</v>
      </c>
      <c r="E99" s="8"/>
      <c r="F99" s="32" t="s">
        <v>20</v>
      </c>
      <c r="G99" s="14" t="s">
        <v>1193</v>
      </c>
      <c r="H99" s="30" t="s">
        <v>10</v>
      </c>
      <c r="I99" s="30"/>
      <c r="J99" s="53">
        <v>6.5</v>
      </c>
      <c r="K99" s="109"/>
      <c r="L99" s="52" t="s">
        <v>20</v>
      </c>
      <c r="N99" s="108" t="s">
        <v>20</v>
      </c>
      <c r="O99" s="109" t="s">
        <v>1194</v>
      </c>
      <c r="P99" s="30" t="s">
        <v>20</v>
      </c>
      <c r="Q99" s="31"/>
      <c r="R99" s="127" t="s">
        <v>20</v>
      </c>
      <c r="S99" s="109"/>
      <c r="T99" s="135">
        <v>0.39800000000000002</v>
      </c>
      <c r="U99" s="17" t="s">
        <v>587</v>
      </c>
      <c r="V99" s="110">
        <v>5.75</v>
      </c>
      <c r="W99" s="54"/>
      <c r="X99" s="125">
        <v>6</v>
      </c>
      <c r="Y99" s="25" t="s">
        <v>715</v>
      </c>
      <c r="Z99" s="29" t="s">
        <v>20</v>
      </c>
      <c r="AA99" s="17" t="s">
        <v>602</v>
      </c>
      <c r="AB99" s="29">
        <v>4</v>
      </c>
      <c r="AC99" s="17"/>
      <c r="AD99" s="29" t="s">
        <v>20</v>
      </c>
      <c r="AE99" s="17"/>
      <c r="AF99" s="112" t="s">
        <v>20</v>
      </c>
      <c r="AG99" s="17"/>
      <c r="AH99" s="30" t="s">
        <v>20</v>
      </c>
      <c r="AJ99" s="29">
        <v>6</v>
      </c>
      <c r="AK99" s="17"/>
      <c r="AL99" s="53">
        <v>6.5</v>
      </c>
      <c r="AM99" s="113" t="s">
        <v>608</v>
      </c>
      <c r="AN99" s="29" t="s">
        <v>20</v>
      </c>
      <c r="AO99" s="17"/>
      <c r="AP99" s="52">
        <v>5</v>
      </c>
      <c r="AQ99" s="114"/>
      <c r="AR99" s="29" t="s">
        <v>20</v>
      </c>
      <c r="AS99" s="17"/>
      <c r="AT99" s="52" t="s">
        <v>20</v>
      </c>
      <c r="AU99" s="114"/>
      <c r="AV99" s="52" t="s">
        <v>20</v>
      </c>
      <c r="AW99" s="114"/>
      <c r="AX99" s="59" t="s">
        <v>20</v>
      </c>
      <c r="AY99" s="17" t="s">
        <v>1195</v>
      </c>
      <c r="AZ99" s="60" t="s">
        <v>20</v>
      </c>
      <c r="BA99" s="109"/>
      <c r="BB99" s="29">
        <v>7</v>
      </c>
      <c r="BC99" s="109"/>
      <c r="BD99" s="115" t="s">
        <v>20</v>
      </c>
      <c r="BE99" s="29"/>
      <c r="BF99" s="141"/>
      <c r="BG99" s="109"/>
      <c r="BH99" s="63">
        <v>5.5</v>
      </c>
      <c r="BI99" s="17" t="s">
        <v>1196</v>
      </c>
      <c r="BJ99" s="29" t="s">
        <v>20</v>
      </c>
      <c r="BK99" s="29"/>
      <c r="BL99" s="29"/>
      <c r="BM99" s="29"/>
      <c r="BN99" s="29" t="s">
        <v>20</v>
      </c>
      <c r="BO99" s="29"/>
      <c r="BP99" s="52">
        <v>5.125</v>
      </c>
      <c r="BQ99" s="114"/>
      <c r="BR99" s="117" t="s">
        <v>20</v>
      </c>
      <c r="BS99" s="118"/>
      <c r="BT99" s="64">
        <v>4.75</v>
      </c>
      <c r="BU99" s="17" t="s">
        <v>10</v>
      </c>
      <c r="BV99" s="29" t="s">
        <v>20</v>
      </c>
      <c r="BW99" s="17" t="s">
        <v>1197</v>
      </c>
      <c r="BX99" s="111">
        <v>5.75</v>
      </c>
      <c r="BY99" s="29"/>
      <c r="BZ99" s="119" t="s">
        <v>20</v>
      </c>
      <c r="CA99" s="114"/>
      <c r="CB99" s="29"/>
      <c r="CC99" s="17"/>
      <c r="CD99" s="29" t="s">
        <v>20</v>
      </c>
      <c r="CE99" s="29"/>
      <c r="CF99" s="30" t="s">
        <v>20</v>
      </c>
      <c r="CG99" s="31"/>
      <c r="CH99" s="29" t="s">
        <v>20</v>
      </c>
      <c r="CI99" s="57" t="s">
        <v>1198</v>
      </c>
      <c r="CJ99" s="29">
        <v>4.5</v>
      </c>
      <c r="CK99" s="17"/>
      <c r="CL99" s="29">
        <v>7</v>
      </c>
      <c r="CM99" s="17"/>
      <c r="CN99" s="64">
        <v>6.25</v>
      </c>
      <c r="CO99" s="17"/>
      <c r="CP99" s="64">
        <v>4.7</v>
      </c>
      <c r="CQ99" s="29"/>
      <c r="CR99" s="29" t="s">
        <v>20</v>
      </c>
      <c r="CS99" s="29"/>
      <c r="CT99" s="53" t="s">
        <v>20</v>
      </c>
      <c r="CU99" s="53"/>
      <c r="CV99" s="29">
        <v>6.5</v>
      </c>
      <c r="CW99" s="17" t="s">
        <v>673</v>
      </c>
      <c r="CX99" s="29">
        <v>6</v>
      </c>
      <c r="CY99" s="17"/>
      <c r="CZ99" s="17">
        <v>5</v>
      </c>
      <c r="DA99" s="17"/>
      <c r="DB99" s="30">
        <v>4</v>
      </c>
      <c r="DC99" s="31" t="s">
        <v>1199</v>
      </c>
      <c r="DD99" t="s">
        <v>10</v>
      </c>
      <c r="DE99">
        <f t="shared" si="2"/>
        <v>21</v>
      </c>
    </row>
    <row r="100" spans="1:109" ht="19.149999999999999" customHeight="1" x14ac:dyDescent="0.3">
      <c r="A100" s="105">
        <v>87</v>
      </c>
      <c r="B100" s="123">
        <v>56179</v>
      </c>
      <c r="C100" s="6">
        <v>69</v>
      </c>
      <c r="D100" s="8" t="s">
        <v>2471</v>
      </c>
      <c r="E100" s="8"/>
      <c r="F100" s="32" t="s">
        <v>20</v>
      </c>
      <c r="G100" s="14"/>
      <c r="H100" s="30"/>
      <c r="I100" s="30"/>
      <c r="J100" s="53">
        <v>6.5</v>
      </c>
      <c r="K100" s="109"/>
      <c r="L100" s="52" t="s">
        <v>20</v>
      </c>
      <c r="N100" s="108" t="s">
        <v>20</v>
      </c>
      <c r="O100" s="109"/>
      <c r="P100" s="30" t="s">
        <v>20</v>
      </c>
      <c r="Q100" s="31"/>
      <c r="R100" s="127">
        <v>6.35</v>
      </c>
      <c r="S100" s="109"/>
      <c r="T100" s="135">
        <v>0.39800000000000002</v>
      </c>
      <c r="U100" s="17" t="s">
        <v>587</v>
      </c>
      <c r="V100" s="110">
        <v>5.75</v>
      </c>
      <c r="W100" s="54"/>
      <c r="X100" s="125" t="s">
        <v>20</v>
      </c>
      <c r="Y100" s="25" t="s">
        <v>1200</v>
      </c>
      <c r="Z100" s="29" t="s">
        <v>20</v>
      </c>
      <c r="AA100" s="17" t="s">
        <v>602</v>
      </c>
      <c r="AB100" s="29">
        <v>4</v>
      </c>
      <c r="AC100" s="17"/>
      <c r="AD100" s="29" t="s">
        <v>20</v>
      </c>
      <c r="AE100" s="17"/>
      <c r="AF100" s="112" t="s">
        <v>20</v>
      </c>
      <c r="AG100" s="17"/>
      <c r="AH100" s="30" t="s">
        <v>20</v>
      </c>
      <c r="AJ100" s="29">
        <v>6</v>
      </c>
      <c r="AK100" s="17"/>
      <c r="AL100" s="107">
        <v>6.5</v>
      </c>
      <c r="AM100" s="113" t="s">
        <v>1201</v>
      </c>
      <c r="AN100" s="29" t="s">
        <v>20</v>
      </c>
      <c r="AO100" s="17"/>
      <c r="AP100" s="52" t="s">
        <v>20</v>
      </c>
      <c r="AQ100" s="114"/>
      <c r="AR100" s="29" t="s">
        <v>20</v>
      </c>
      <c r="AS100" s="17"/>
      <c r="AT100" s="52" t="s">
        <v>20</v>
      </c>
      <c r="AU100" s="114"/>
      <c r="AV100" s="52" t="s">
        <v>20</v>
      </c>
      <c r="AW100" s="114"/>
      <c r="AX100" s="59" t="s">
        <v>20</v>
      </c>
      <c r="AY100" s="29"/>
      <c r="AZ100" s="60">
        <v>6.875</v>
      </c>
      <c r="BA100" s="109" t="s">
        <v>1202</v>
      </c>
      <c r="BB100" s="29" t="s">
        <v>20</v>
      </c>
      <c r="BC100" s="132" t="s">
        <v>1203</v>
      </c>
      <c r="BD100" s="115" t="s">
        <v>20</v>
      </c>
      <c r="BE100" s="29"/>
      <c r="BF100" s="141"/>
      <c r="BG100" s="109"/>
      <c r="BH100" s="232">
        <v>5.5</v>
      </c>
      <c r="BI100" s="17" t="s">
        <v>1204</v>
      </c>
      <c r="BJ100" s="29" t="s">
        <v>20</v>
      </c>
      <c r="BK100" s="29"/>
      <c r="BL100" s="29"/>
      <c r="BM100" s="29"/>
      <c r="BN100" s="29">
        <v>6.875</v>
      </c>
      <c r="BO100" s="29"/>
      <c r="BP100" s="52">
        <v>5.125</v>
      </c>
      <c r="BQ100" s="114"/>
      <c r="BR100" s="117">
        <v>4</v>
      </c>
      <c r="BS100" s="118"/>
      <c r="BT100" s="64">
        <v>4.75</v>
      </c>
      <c r="BU100" s="29"/>
      <c r="BV100" s="29" t="s">
        <v>20</v>
      </c>
      <c r="BW100" s="29"/>
      <c r="BX100" s="111">
        <v>5.75</v>
      </c>
      <c r="BY100" s="17" t="s">
        <v>1205</v>
      </c>
      <c r="BZ100" s="119" t="s">
        <v>20</v>
      </c>
      <c r="CA100" s="114"/>
      <c r="CB100" s="29"/>
      <c r="CC100" s="17"/>
      <c r="CD100" s="29" t="s">
        <v>20</v>
      </c>
      <c r="CE100" s="17" t="s">
        <v>1206</v>
      </c>
      <c r="CF100" s="30" t="s">
        <v>20</v>
      </c>
      <c r="CG100" s="31"/>
      <c r="CH100" s="29" t="s">
        <v>20</v>
      </c>
      <c r="CI100" s="57"/>
      <c r="CJ100" s="29">
        <v>4.5</v>
      </c>
      <c r="CK100" s="17"/>
      <c r="CL100" s="29" t="s">
        <v>20</v>
      </c>
      <c r="CM100" s="126" t="s">
        <v>1207</v>
      </c>
      <c r="CN100" s="64">
        <v>6.25</v>
      </c>
      <c r="CO100" s="17"/>
      <c r="CP100" s="64" t="s">
        <v>20</v>
      </c>
      <c r="CQ100" s="17" t="s">
        <v>1208</v>
      </c>
      <c r="CR100" s="29" t="s">
        <v>20</v>
      </c>
      <c r="CS100" s="29"/>
      <c r="CT100" s="53" t="s">
        <v>20</v>
      </c>
      <c r="CU100" s="53"/>
      <c r="CV100" s="29">
        <v>6.5</v>
      </c>
      <c r="CW100" s="17" t="s">
        <v>673</v>
      </c>
      <c r="CX100" s="29">
        <v>6</v>
      </c>
      <c r="CY100" s="17"/>
      <c r="CZ100" s="17">
        <v>5</v>
      </c>
      <c r="DA100" s="17"/>
      <c r="DB100" s="30" t="s">
        <v>20</v>
      </c>
      <c r="DC100" s="31" t="s">
        <v>1209</v>
      </c>
      <c r="DD100" t="s">
        <v>10</v>
      </c>
      <c r="DE100">
        <f t="shared" si="2"/>
        <v>19</v>
      </c>
    </row>
    <row r="101" spans="1:109" ht="19.149999999999999" customHeight="1" x14ac:dyDescent="0.3">
      <c r="A101" s="331">
        <v>88</v>
      </c>
      <c r="B101" s="123">
        <v>541213</v>
      </c>
      <c r="C101" s="6">
        <v>70</v>
      </c>
      <c r="D101" s="8" t="s">
        <v>2472</v>
      </c>
      <c r="E101" s="8"/>
      <c r="F101" s="32" t="s">
        <v>20</v>
      </c>
      <c r="G101" s="14"/>
      <c r="H101" s="30"/>
      <c r="I101" s="30"/>
      <c r="J101" s="53" t="s">
        <v>20</v>
      </c>
      <c r="K101" s="109"/>
      <c r="L101" s="52" t="s">
        <v>20</v>
      </c>
      <c r="N101" s="108" t="s">
        <v>20</v>
      </c>
      <c r="O101" s="109"/>
      <c r="P101" s="30" t="s">
        <v>20</v>
      </c>
      <c r="Q101" s="31"/>
      <c r="R101" s="127" t="s">
        <v>20</v>
      </c>
      <c r="S101" s="109"/>
      <c r="T101" s="135">
        <v>0.39800000000000002</v>
      </c>
      <c r="U101" s="17" t="s">
        <v>587</v>
      </c>
      <c r="V101" s="110" t="s">
        <v>20</v>
      </c>
      <c r="W101" s="54"/>
      <c r="X101" s="125" t="s">
        <v>20</v>
      </c>
      <c r="Y101" s="25" t="s">
        <v>715</v>
      </c>
      <c r="Z101" s="29" t="s">
        <v>20</v>
      </c>
      <c r="AA101" s="17" t="s">
        <v>602</v>
      </c>
      <c r="AB101" s="29">
        <v>4</v>
      </c>
      <c r="AC101" s="17"/>
      <c r="AD101" s="29" t="s">
        <v>20</v>
      </c>
      <c r="AE101" s="17"/>
      <c r="AF101" s="112" t="s">
        <v>20</v>
      </c>
      <c r="AG101" s="17"/>
      <c r="AH101" s="30" t="s">
        <v>20</v>
      </c>
      <c r="AJ101" s="29" t="s">
        <v>20</v>
      </c>
      <c r="AK101" s="17"/>
      <c r="AL101" s="53" t="s">
        <v>20</v>
      </c>
      <c r="AN101" s="29" t="s">
        <v>20</v>
      </c>
      <c r="AO101" s="17"/>
      <c r="AP101" s="52" t="s">
        <v>20</v>
      </c>
      <c r="AQ101" s="114"/>
      <c r="AR101" s="29" t="s">
        <v>20</v>
      </c>
      <c r="AS101" s="17"/>
      <c r="AT101" s="52" t="s">
        <v>20</v>
      </c>
      <c r="AU101" s="114"/>
      <c r="AV101" s="52" t="s">
        <v>20</v>
      </c>
      <c r="AW101" s="114"/>
      <c r="AX101" s="59" t="s">
        <v>20</v>
      </c>
      <c r="AY101" s="17"/>
      <c r="AZ101" s="60" t="s">
        <v>20</v>
      </c>
      <c r="BA101" s="109"/>
      <c r="BB101" s="29" t="s">
        <v>20</v>
      </c>
      <c r="BC101" s="109"/>
      <c r="BD101" s="115" t="s">
        <v>20</v>
      </c>
      <c r="BE101" s="17"/>
      <c r="BF101" s="141"/>
      <c r="BG101" s="109"/>
      <c r="BH101" s="63" t="s">
        <v>20</v>
      </c>
      <c r="BI101" s="17"/>
      <c r="BJ101" s="29" t="s">
        <v>20</v>
      </c>
      <c r="BK101" s="17"/>
      <c r="BL101" s="29"/>
      <c r="BM101" s="29"/>
      <c r="BN101" s="29" t="s">
        <v>20</v>
      </c>
      <c r="BO101" s="17"/>
      <c r="BP101" s="52">
        <v>5.125</v>
      </c>
      <c r="BQ101" s="114"/>
      <c r="BR101" s="117" t="s">
        <v>20</v>
      </c>
      <c r="BS101" s="118"/>
      <c r="BT101" s="29" t="s">
        <v>20</v>
      </c>
      <c r="BU101" s="17"/>
      <c r="BV101" s="29" t="s">
        <v>20</v>
      </c>
      <c r="BW101" s="17"/>
      <c r="BX101" s="29" t="s">
        <v>20</v>
      </c>
      <c r="BY101" s="17"/>
      <c r="BZ101" s="119" t="s">
        <v>20</v>
      </c>
      <c r="CA101" s="114"/>
      <c r="CB101" s="29"/>
      <c r="CC101" s="17"/>
      <c r="CD101" s="29" t="s">
        <v>20</v>
      </c>
      <c r="CE101" s="17"/>
      <c r="CF101" s="30" t="s">
        <v>20</v>
      </c>
      <c r="CG101" s="31"/>
      <c r="CH101" s="29" t="s">
        <v>20</v>
      </c>
      <c r="CI101" s="57"/>
      <c r="CJ101" s="29">
        <v>4.5</v>
      </c>
      <c r="CK101" s="17"/>
      <c r="CL101" s="29" t="s">
        <v>20</v>
      </c>
      <c r="CM101" s="17"/>
      <c r="CN101" s="64" t="s">
        <v>20</v>
      </c>
      <c r="CO101" s="17"/>
      <c r="CP101" s="64" t="s">
        <v>20</v>
      </c>
      <c r="CQ101" s="17"/>
      <c r="CR101" s="29" t="s">
        <v>20</v>
      </c>
      <c r="CS101" s="17"/>
      <c r="CT101" s="53" t="s">
        <v>20</v>
      </c>
      <c r="CU101" s="109"/>
      <c r="CV101" s="133">
        <v>1.5</v>
      </c>
      <c r="CW101" s="17" t="s">
        <v>590</v>
      </c>
      <c r="CX101" s="29">
        <v>6</v>
      </c>
      <c r="CY101" s="17" t="s">
        <v>1210</v>
      </c>
      <c r="CZ101" s="17" t="s">
        <v>20</v>
      </c>
      <c r="DA101" s="17"/>
      <c r="DB101" s="30" t="s">
        <v>20</v>
      </c>
      <c r="DC101" s="31" t="s">
        <v>1211</v>
      </c>
      <c r="DD101" t="s">
        <v>10</v>
      </c>
      <c r="DE101">
        <f t="shared" si="2"/>
        <v>6</v>
      </c>
    </row>
    <row r="102" spans="1:109" ht="19.149999999999999" customHeight="1" x14ac:dyDescent="0.3">
      <c r="A102" s="105">
        <v>89</v>
      </c>
      <c r="B102" s="123">
        <v>53222</v>
      </c>
      <c r="C102" s="6">
        <v>71</v>
      </c>
      <c r="D102" s="8" t="s">
        <v>164</v>
      </c>
      <c r="E102" s="8"/>
      <c r="F102" s="32">
        <v>2</v>
      </c>
      <c r="G102" s="14" t="s">
        <v>1212</v>
      </c>
      <c r="H102" s="30" t="s">
        <v>10</v>
      </c>
      <c r="I102" s="30"/>
      <c r="J102" s="53">
        <v>7.5</v>
      </c>
      <c r="K102" s="109" t="s">
        <v>1213</v>
      </c>
      <c r="L102" s="52">
        <v>5.6</v>
      </c>
      <c r="M102" s="19" t="s">
        <v>1091</v>
      </c>
      <c r="N102" s="108">
        <v>7.25</v>
      </c>
      <c r="O102" s="109" t="s">
        <v>1214</v>
      </c>
      <c r="P102" s="30">
        <v>2.9</v>
      </c>
      <c r="Q102" s="31"/>
      <c r="R102" s="127">
        <v>6.35</v>
      </c>
      <c r="S102" s="109"/>
      <c r="T102" s="135">
        <v>0.29870000000000002</v>
      </c>
      <c r="U102" s="17" t="s">
        <v>1215</v>
      </c>
      <c r="V102" s="110">
        <v>5.75</v>
      </c>
      <c r="W102" s="54"/>
      <c r="X102" s="125">
        <v>6</v>
      </c>
      <c r="Y102" s="25" t="s">
        <v>715</v>
      </c>
      <c r="Z102" s="29">
        <v>4</v>
      </c>
      <c r="AA102" s="17"/>
      <c r="AB102" s="29">
        <v>4</v>
      </c>
      <c r="AC102" s="17"/>
      <c r="AD102" s="29">
        <v>6</v>
      </c>
      <c r="AE102" s="17"/>
      <c r="AF102" s="112" t="s">
        <v>271</v>
      </c>
      <c r="AG102" s="17" t="s">
        <v>1216</v>
      </c>
      <c r="AH102" s="30">
        <v>7</v>
      </c>
      <c r="AJ102" s="29">
        <v>6</v>
      </c>
      <c r="AK102" s="17"/>
      <c r="AL102" s="53">
        <v>6.5</v>
      </c>
      <c r="AM102" s="113" t="s">
        <v>608</v>
      </c>
      <c r="AN102" s="29">
        <v>6</v>
      </c>
      <c r="AO102" s="17" t="s">
        <v>1217</v>
      </c>
      <c r="AP102" s="52">
        <v>5</v>
      </c>
      <c r="AQ102" s="114"/>
      <c r="AR102" s="29" t="s">
        <v>20</v>
      </c>
      <c r="AS102" s="17"/>
      <c r="AT102" s="52">
        <v>6</v>
      </c>
      <c r="AU102" s="114"/>
      <c r="AV102" s="52" t="s">
        <v>20</v>
      </c>
      <c r="AW102" s="114" t="s">
        <v>165</v>
      </c>
      <c r="AX102" s="136">
        <v>6</v>
      </c>
      <c r="AY102" s="17" t="s">
        <v>1218</v>
      </c>
      <c r="AZ102" s="233">
        <v>6.875</v>
      </c>
      <c r="BA102" s="148" t="s">
        <v>1219</v>
      </c>
      <c r="BB102" s="29">
        <v>7</v>
      </c>
      <c r="BC102" s="109"/>
      <c r="BD102" s="115" t="s">
        <v>20</v>
      </c>
      <c r="BE102" s="17" t="s">
        <v>1220</v>
      </c>
      <c r="BF102" s="141" t="s">
        <v>10</v>
      </c>
      <c r="BG102" s="109"/>
      <c r="BH102" s="63">
        <v>5.5</v>
      </c>
      <c r="BI102" s="17"/>
      <c r="BJ102" s="53">
        <v>6.85</v>
      </c>
      <c r="BK102" s="17" t="s">
        <v>1221</v>
      </c>
      <c r="BL102" s="29" t="s">
        <v>10</v>
      </c>
      <c r="BM102" s="29"/>
      <c r="BN102" s="29" t="s">
        <v>20</v>
      </c>
      <c r="BO102" s="17"/>
      <c r="BP102" s="52">
        <v>5.125</v>
      </c>
      <c r="BQ102" s="114"/>
      <c r="BR102" s="117">
        <v>4</v>
      </c>
      <c r="BS102" s="118"/>
      <c r="BT102" s="64">
        <v>4.75</v>
      </c>
      <c r="BU102" s="17"/>
      <c r="BV102" s="29">
        <v>5</v>
      </c>
      <c r="BW102" s="17" t="s">
        <v>1222</v>
      </c>
      <c r="BX102" s="111">
        <v>5.75</v>
      </c>
      <c r="BY102" s="17"/>
      <c r="BZ102" s="119">
        <v>4.5</v>
      </c>
      <c r="CA102" s="114"/>
      <c r="CB102" s="29"/>
      <c r="CC102" s="17"/>
      <c r="CD102" s="29">
        <v>6</v>
      </c>
      <c r="CE102" s="17"/>
      <c r="CF102" s="30" t="s">
        <v>20</v>
      </c>
      <c r="CG102" s="31"/>
      <c r="CH102" s="29">
        <v>6</v>
      </c>
      <c r="CI102" s="17"/>
      <c r="CJ102" s="29">
        <v>4.5</v>
      </c>
      <c r="CK102" s="17"/>
      <c r="CL102" s="29">
        <v>7</v>
      </c>
      <c r="CM102" s="17"/>
      <c r="CN102" s="64">
        <v>6.25</v>
      </c>
      <c r="CO102" s="17"/>
      <c r="CP102" s="64">
        <v>4.7</v>
      </c>
      <c r="CQ102" s="17"/>
      <c r="CR102" s="29" t="s">
        <v>20</v>
      </c>
      <c r="CS102" s="17"/>
      <c r="CT102" s="53">
        <v>5.3</v>
      </c>
      <c r="CU102" s="109"/>
      <c r="CV102" s="29">
        <v>6.5</v>
      </c>
      <c r="CW102" s="17" t="s">
        <v>673</v>
      </c>
      <c r="CX102" s="29">
        <v>6</v>
      </c>
      <c r="CY102" s="17"/>
      <c r="CZ102" s="17">
        <v>5</v>
      </c>
      <c r="DA102" s="17"/>
      <c r="DB102" s="30">
        <v>4</v>
      </c>
      <c r="DC102" s="31" t="s">
        <v>1223</v>
      </c>
      <c r="DD102" t="s">
        <v>10</v>
      </c>
      <c r="DE102">
        <f t="shared" si="2"/>
        <v>40</v>
      </c>
    </row>
    <row r="103" spans="1:109" ht="19.149999999999999" customHeight="1" x14ac:dyDescent="0.3">
      <c r="A103" s="331">
        <v>90</v>
      </c>
      <c r="B103" s="123">
        <v>56199</v>
      </c>
      <c r="C103" s="6">
        <v>72</v>
      </c>
      <c r="D103" s="8" t="s">
        <v>2473</v>
      </c>
      <c r="E103" s="8"/>
      <c r="F103" s="32" t="s">
        <v>20</v>
      </c>
      <c r="G103" s="14"/>
      <c r="H103" s="30"/>
      <c r="I103" s="30"/>
      <c r="J103" s="53" t="s">
        <v>20</v>
      </c>
      <c r="K103" s="109"/>
      <c r="L103" s="52" t="s">
        <v>20</v>
      </c>
      <c r="N103" s="108" t="s">
        <v>20</v>
      </c>
      <c r="O103" s="109" t="s">
        <v>1224</v>
      </c>
      <c r="P103" s="30" t="s">
        <v>20</v>
      </c>
      <c r="Q103" s="31"/>
      <c r="R103" s="127" t="s">
        <v>20</v>
      </c>
      <c r="S103" s="109"/>
      <c r="T103" s="135">
        <v>0.39800000000000002</v>
      </c>
      <c r="U103" s="17" t="s">
        <v>587</v>
      </c>
      <c r="V103" s="110" t="s">
        <v>20</v>
      </c>
      <c r="W103" s="54"/>
      <c r="X103" s="125" t="s">
        <v>20</v>
      </c>
      <c r="Y103" s="25" t="s">
        <v>715</v>
      </c>
      <c r="Z103" s="29" t="s">
        <v>20</v>
      </c>
      <c r="AA103" s="17" t="s">
        <v>602</v>
      </c>
      <c r="AB103" s="29">
        <v>4</v>
      </c>
      <c r="AC103" s="17"/>
      <c r="AD103" s="29" t="s">
        <v>20</v>
      </c>
      <c r="AE103" s="17" t="s">
        <v>1225</v>
      </c>
      <c r="AF103" s="112" t="s">
        <v>20</v>
      </c>
      <c r="AG103" s="17"/>
      <c r="AH103" s="30">
        <v>7</v>
      </c>
      <c r="AJ103" s="29">
        <v>6</v>
      </c>
      <c r="AK103" s="17"/>
      <c r="AL103" s="53">
        <v>6.5</v>
      </c>
      <c r="AM103" s="113" t="s">
        <v>608</v>
      </c>
      <c r="AN103" s="29" t="s">
        <v>20</v>
      </c>
      <c r="AO103" s="17"/>
      <c r="AP103" s="52" t="s">
        <v>20</v>
      </c>
      <c r="AQ103" s="114" t="s">
        <v>1226</v>
      </c>
      <c r="AR103" s="29" t="s">
        <v>20</v>
      </c>
      <c r="AS103" s="17"/>
      <c r="AT103" s="52" t="s">
        <v>20</v>
      </c>
      <c r="AU103" s="114" t="s">
        <v>1227</v>
      </c>
      <c r="AV103" s="52" t="s">
        <v>20</v>
      </c>
      <c r="AW103" s="114"/>
      <c r="AX103" s="59">
        <v>6</v>
      </c>
      <c r="AY103" s="17"/>
      <c r="AZ103" s="60" t="s">
        <v>20</v>
      </c>
      <c r="BA103" s="148" t="s">
        <v>1228</v>
      </c>
      <c r="BB103" s="29" t="s">
        <v>20</v>
      </c>
      <c r="BC103" s="109"/>
      <c r="BD103" s="115" t="s">
        <v>20</v>
      </c>
      <c r="BE103" s="29"/>
      <c r="BF103" s="141"/>
      <c r="BG103" s="109"/>
      <c r="BH103" s="63">
        <v>5.5</v>
      </c>
      <c r="BI103" s="17"/>
      <c r="BJ103" s="29" t="s">
        <v>20</v>
      </c>
      <c r="BK103" s="29"/>
      <c r="BL103" s="29"/>
      <c r="BM103" s="29"/>
      <c r="BN103" s="29" t="s">
        <v>20</v>
      </c>
      <c r="BO103" s="17" t="s">
        <v>1229</v>
      </c>
      <c r="BP103" s="52">
        <v>5.125</v>
      </c>
      <c r="BQ103" s="114"/>
      <c r="BR103" s="143">
        <v>4</v>
      </c>
      <c r="BS103" s="118"/>
      <c r="BT103" s="64">
        <v>4.75</v>
      </c>
      <c r="BU103" s="29"/>
      <c r="BV103" s="29" t="s">
        <v>20</v>
      </c>
      <c r="BW103" s="17" t="s">
        <v>1230</v>
      </c>
      <c r="BX103" s="29" t="s">
        <v>20</v>
      </c>
      <c r="BY103" s="17" t="s">
        <v>1231</v>
      </c>
      <c r="BZ103" s="119" t="s">
        <v>20</v>
      </c>
      <c r="CA103" s="114" t="s">
        <v>1232</v>
      </c>
      <c r="CB103" s="29" t="s">
        <v>10</v>
      </c>
      <c r="CC103" s="17"/>
      <c r="CD103" s="29">
        <v>6</v>
      </c>
      <c r="CE103" s="29"/>
      <c r="CF103" s="30" t="s">
        <v>20</v>
      </c>
      <c r="CG103" s="31"/>
      <c r="CH103" s="29" t="s">
        <v>20</v>
      </c>
      <c r="CI103" s="57"/>
      <c r="CJ103" s="29">
        <v>4.5</v>
      </c>
      <c r="CK103" s="17"/>
      <c r="CL103" s="29" t="s">
        <v>20</v>
      </c>
      <c r="CM103" s="57" t="s">
        <v>1233</v>
      </c>
      <c r="CN103" s="127" t="s">
        <v>20</v>
      </c>
      <c r="CO103" s="17" t="s">
        <v>1234</v>
      </c>
      <c r="CP103" s="64" t="s">
        <v>20</v>
      </c>
      <c r="CQ103" s="17" t="s">
        <v>1235</v>
      </c>
      <c r="CR103" s="29" t="s">
        <v>20</v>
      </c>
      <c r="CS103" s="29"/>
      <c r="CT103" s="53" t="s">
        <v>20</v>
      </c>
      <c r="CU103" s="53"/>
      <c r="CV103" s="29">
        <v>6.5</v>
      </c>
      <c r="CW103" s="17" t="s">
        <v>673</v>
      </c>
      <c r="CX103" s="29">
        <v>6</v>
      </c>
      <c r="CY103" s="17"/>
      <c r="CZ103" s="17">
        <v>5</v>
      </c>
      <c r="DA103" s="17" t="s">
        <v>1236</v>
      </c>
      <c r="DB103" s="30">
        <v>4</v>
      </c>
      <c r="DC103" s="31" t="s">
        <v>1237</v>
      </c>
      <c r="DD103" t="s">
        <v>10</v>
      </c>
      <c r="DE103">
        <f t="shared" si="2"/>
        <v>16</v>
      </c>
    </row>
    <row r="104" spans="1:109" ht="19.149999999999999" customHeight="1" x14ac:dyDescent="0.3">
      <c r="A104" s="331">
        <v>107</v>
      </c>
      <c r="B104" s="123">
        <v>54141</v>
      </c>
      <c r="C104" s="6">
        <v>86</v>
      </c>
      <c r="D104" s="8" t="s">
        <v>2480</v>
      </c>
      <c r="E104" s="8"/>
      <c r="F104" s="237">
        <v>4</v>
      </c>
      <c r="G104" s="14" t="s">
        <v>1299</v>
      </c>
      <c r="H104" s="30" t="s">
        <v>10</v>
      </c>
      <c r="I104" s="30"/>
      <c r="J104" s="53" t="s">
        <v>20</v>
      </c>
      <c r="K104" s="109" t="s">
        <v>1300</v>
      </c>
      <c r="L104" s="52" t="s">
        <v>20</v>
      </c>
      <c r="M104" s="19" t="s">
        <v>1301</v>
      </c>
      <c r="N104" s="108" t="s">
        <v>20</v>
      </c>
      <c r="O104" s="109" t="s">
        <v>1302</v>
      </c>
      <c r="P104" s="30" t="s">
        <v>20</v>
      </c>
      <c r="Q104" s="31"/>
      <c r="R104" s="127" t="s">
        <v>20</v>
      </c>
      <c r="S104" s="109"/>
      <c r="T104" s="431">
        <v>0.39800000000000002</v>
      </c>
      <c r="U104" s="18" t="s">
        <v>587</v>
      </c>
      <c r="V104" s="110" t="s">
        <v>20</v>
      </c>
      <c r="W104" s="146" t="s">
        <v>1303</v>
      </c>
      <c r="X104" s="111" t="s">
        <v>20</v>
      </c>
      <c r="Y104" s="25" t="s">
        <v>715</v>
      </c>
      <c r="Z104" s="29" t="s">
        <v>20</v>
      </c>
      <c r="AA104" s="17" t="s">
        <v>602</v>
      </c>
      <c r="AB104" s="29">
        <v>4</v>
      </c>
      <c r="AC104" s="17"/>
      <c r="AD104" s="29" t="s">
        <v>20</v>
      </c>
      <c r="AE104" s="17"/>
      <c r="AF104" s="112" t="s">
        <v>20</v>
      </c>
      <c r="AG104" s="17"/>
      <c r="AH104" s="30" t="s">
        <v>20</v>
      </c>
      <c r="AI104" s="31" t="s">
        <v>1274</v>
      </c>
      <c r="AJ104" s="53">
        <v>6</v>
      </c>
      <c r="AK104" s="17"/>
      <c r="AL104" s="53" t="s">
        <v>20</v>
      </c>
      <c r="AM104" s="113" t="s">
        <v>1304</v>
      </c>
      <c r="AN104" s="29" t="s">
        <v>20</v>
      </c>
      <c r="AO104" s="17"/>
      <c r="AP104" s="52" t="s">
        <v>20</v>
      </c>
      <c r="AQ104" s="114" t="s">
        <v>1305</v>
      </c>
      <c r="AR104" s="29" t="s">
        <v>20</v>
      </c>
      <c r="AS104" s="17"/>
      <c r="AT104" s="52" t="s">
        <v>20</v>
      </c>
      <c r="AU104" s="114" t="s">
        <v>1306</v>
      </c>
      <c r="AV104" s="52" t="s">
        <v>20</v>
      </c>
      <c r="AW104" s="114"/>
      <c r="AX104" s="59" t="s">
        <v>20</v>
      </c>
      <c r="AY104" s="29"/>
      <c r="AZ104" s="63" t="s">
        <v>20</v>
      </c>
      <c r="BA104" s="109" t="s">
        <v>1307</v>
      </c>
      <c r="BB104" s="53" t="s">
        <v>20</v>
      </c>
      <c r="BC104" s="140" t="s">
        <v>1308</v>
      </c>
      <c r="BD104" s="115" t="s">
        <v>20</v>
      </c>
      <c r="BE104" s="29"/>
      <c r="BF104" s="141"/>
      <c r="BG104" s="109"/>
      <c r="BH104" s="63" t="s">
        <v>20</v>
      </c>
      <c r="BI104" s="17"/>
      <c r="BJ104" s="29" t="s">
        <v>20</v>
      </c>
      <c r="BK104" s="29"/>
      <c r="BL104" s="29"/>
      <c r="BM104" s="29"/>
      <c r="BN104" s="29" t="s">
        <v>20</v>
      </c>
      <c r="BO104" s="17" t="s">
        <v>1309</v>
      </c>
      <c r="BP104" s="52">
        <v>5.125</v>
      </c>
      <c r="BQ104" s="114"/>
      <c r="BR104" s="117">
        <v>4</v>
      </c>
      <c r="BS104" s="118"/>
      <c r="BT104" s="127">
        <v>4.75</v>
      </c>
      <c r="BU104" s="17" t="s">
        <v>1310</v>
      </c>
      <c r="BV104" s="29" t="s">
        <v>20</v>
      </c>
      <c r="BW104" s="29"/>
      <c r="BX104" s="29" t="s">
        <v>20</v>
      </c>
      <c r="BY104" s="17" t="s">
        <v>1311</v>
      </c>
      <c r="BZ104" s="119" t="s">
        <v>20</v>
      </c>
      <c r="CA104" s="114"/>
      <c r="CB104" s="29"/>
      <c r="CC104" s="17"/>
      <c r="CD104" s="29" t="s">
        <v>20</v>
      </c>
      <c r="CE104" s="57" t="s">
        <v>1282</v>
      </c>
      <c r="CF104" s="30" t="s">
        <v>20</v>
      </c>
      <c r="CG104" s="31"/>
      <c r="CH104" s="29" t="s">
        <v>20</v>
      </c>
      <c r="CI104" s="57" t="s">
        <v>1312</v>
      </c>
      <c r="CJ104" s="29">
        <v>4.5</v>
      </c>
      <c r="CK104" s="17" t="s">
        <v>1313</v>
      </c>
      <c r="CL104" s="29" t="s">
        <v>20</v>
      </c>
      <c r="CM104" s="31" t="s">
        <v>1314</v>
      </c>
      <c r="CN104" s="64" t="s">
        <v>20</v>
      </c>
      <c r="CO104" s="17"/>
      <c r="CP104" s="64" t="s">
        <v>20</v>
      </c>
      <c r="CQ104" s="17"/>
      <c r="CR104" s="29" t="s">
        <v>20</v>
      </c>
      <c r="CS104" s="29"/>
      <c r="CT104" s="53" t="s">
        <v>20</v>
      </c>
      <c r="CU104" s="109" t="s">
        <v>1315</v>
      </c>
      <c r="CV104" s="133">
        <v>1.5</v>
      </c>
      <c r="CW104" s="17" t="s">
        <v>590</v>
      </c>
      <c r="CX104" s="29">
        <v>6</v>
      </c>
      <c r="CY104" s="17"/>
      <c r="CZ104" s="17" t="s">
        <v>20</v>
      </c>
      <c r="DA104" s="17" t="s">
        <v>1316</v>
      </c>
      <c r="DB104" s="30" t="s">
        <v>20</v>
      </c>
      <c r="DC104" s="31" t="s">
        <v>1317</v>
      </c>
      <c r="DD104" t="s">
        <v>10</v>
      </c>
      <c r="DE104">
        <f t="shared" si="2"/>
        <v>10</v>
      </c>
    </row>
    <row r="105" spans="1:109" ht="19.149999999999999" customHeight="1" x14ac:dyDescent="0.3">
      <c r="A105" s="331">
        <v>112</v>
      </c>
      <c r="B105" s="123">
        <v>56171</v>
      </c>
      <c r="C105" s="6">
        <v>91</v>
      </c>
      <c r="D105" s="8" t="s">
        <v>2482</v>
      </c>
      <c r="E105" s="8"/>
      <c r="F105" s="32" t="s">
        <v>20</v>
      </c>
      <c r="G105" s="14"/>
      <c r="H105" s="30"/>
      <c r="I105" s="30"/>
      <c r="J105" s="53">
        <v>6.5</v>
      </c>
      <c r="K105" s="109"/>
      <c r="L105" s="52" t="s">
        <v>20</v>
      </c>
      <c r="M105" s="19" t="s">
        <v>1301</v>
      </c>
      <c r="N105" s="108" t="s">
        <v>20</v>
      </c>
      <c r="O105" s="109"/>
      <c r="P105" s="30" t="s">
        <v>20</v>
      </c>
      <c r="Q105" s="31"/>
      <c r="R105" s="127">
        <v>6.35</v>
      </c>
      <c r="S105" s="109"/>
      <c r="T105" s="403">
        <v>0.39800000000000002</v>
      </c>
      <c r="U105" s="348" t="s">
        <v>587</v>
      </c>
      <c r="V105" s="110">
        <v>5.75</v>
      </c>
      <c r="W105" s="54"/>
      <c r="X105" s="111">
        <v>6</v>
      </c>
      <c r="Y105" s="25" t="s">
        <v>715</v>
      </c>
      <c r="Z105" s="29" t="s">
        <v>20</v>
      </c>
      <c r="AA105" s="17" t="s">
        <v>602</v>
      </c>
      <c r="AB105" s="29">
        <v>4</v>
      </c>
      <c r="AC105" s="17" t="s">
        <v>1341</v>
      </c>
      <c r="AD105" s="29" t="s">
        <v>20</v>
      </c>
      <c r="AE105" s="17"/>
      <c r="AF105" s="112" t="s">
        <v>20</v>
      </c>
      <c r="AG105" s="17"/>
      <c r="AH105" s="30" t="s">
        <v>20</v>
      </c>
      <c r="AJ105" s="29">
        <v>6</v>
      </c>
      <c r="AK105" s="17"/>
      <c r="AL105" s="53">
        <v>6.5</v>
      </c>
      <c r="AM105" s="113" t="s">
        <v>608</v>
      </c>
      <c r="AN105" s="29" t="s">
        <v>20</v>
      </c>
      <c r="AO105" s="17"/>
      <c r="AP105" s="52" t="s">
        <v>20</v>
      </c>
      <c r="AQ105" s="114"/>
      <c r="AR105" s="29" t="s">
        <v>20</v>
      </c>
      <c r="AS105" s="17"/>
      <c r="AT105" s="52" t="s">
        <v>20</v>
      </c>
      <c r="AU105" s="114"/>
      <c r="AV105" s="52" t="s">
        <v>20</v>
      </c>
      <c r="AW105" s="114"/>
      <c r="AX105" s="59" t="s">
        <v>20</v>
      </c>
      <c r="AY105" s="29"/>
      <c r="AZ105" s="63">
        <v>6.875</v>
      </c>
      <c r="BA105" s="109"/>
      <c r="BB105" s="29">
        <v>7</v>
      </c>
      <c r="BC105" s="109"/>
      <c r="BD105" s="115" t="s">
        <v>20</v>
      </c>
      <c r="BE105" s="29"/>
      <c r="BF105" s="141"/>
      <c r="BG105" s="109"/>
      <c r="BH105" s="63">
        <v>5.5</v>
      </c>
      <c r="BI105" s="17" t="s">
        <v>1342</v>
      </c>
      <c r="BJ105" s="29" t="s">
        <v>20</v>
      </c>
      <c r="BK105" s="29"/>
      <c r="BL105" s="29"/>
      <c r="BM105" s="29"/>
      <c r="BN105" s="29">
        <v>6.875</v>
      </c>
      <c r="BO105" s="29"/>
      <c r="BP105" s="52">
        <v>5.125</v>
      </c>
      <c r="BQ105" s="114"/>
      <c r="BR105" s="117">
        <v>4</v>
      </c>
      <c r="BS105" s="118"/>
      <c r="BT105" s="29" t="s">
        <v>20</v>
      </c>
      <c r="BU105" s="29"/>
      <c r="BV105" s="29" t="s">
        <v>20</v>
      </c>
      <c r="BW105" s="29"/>
      <c r="BX105" s="111">
        <v>5.75</v>
      </c>
      <c r="BY105" s="29"/>
      <c r="BZ105" s="119" t="s">
        <v>20</v>
      </c>
      <c r="CA105" s="114"/>
      <c r="CB105" s="29"/>
      <c r="CC105" s="17"/>
      <c r="CD105" s="29">
        <v>6</v>
      </c>
      <c r="CE105" s="17"/>
      <c r="CF105" s="30" t="s">
        <v>20</v>
      </c>
      <c r="CG105" s="31"/>
      <c r="CH105" s="29" t="s">
        <v>20</v>
      </c>
      <c r="CI105" s="29"/>
      <c r="CJ105" s="29">
        <v>4.5</v>
      </c>
      <c r="CK105" s="17"/>
      <c r="CL105" s="29" t="s">
        <v>20</v>
      </c>
      <c r="CM105" s="17"/>
      <c r="CN105" s="64">
        <v>6.25</v>
      </c>
      <c r="CO105" s="17"/>
      <c r="CP105" s="64" t="s">
        <v>20</v>
      </c>
      <c r="CQ105" s="29"/>
      <c r="CR105" s="29" t="s">
        <v>20</v>
      </c>
      <c r="CS105" s="29"/>
      <c r="CT105" s="53" t="s">
        <v>20</v>
      </c>
      <c r="CU105" s="53"/>
      <c r="CV105" s="29">
        <v>6.5</v>
      </c>
      <c r="CW105" s="17" t="s">
        <v>673</v>
      </c>
      <c r="CX105" s="29">
        <v>6</v>
      </c>
      <c r="CY105" s="17"/>
      <c r="CZ105" s="17" t="s">
        <v>20</v>
      </c>
      <c r="DA105" s="17" t="s">
        <v>1343</v>
      </c>
      <c r="DB105" s="30" t="s">
        <v>20</v>
      </c>
      <c r="DC105" s="31" t="s">
        <v>1344</v>
      </c>
      <c r="DD105" t="s">
        <v>10</v>
      </c>
      <c r="DE105">
        <f t="shared" si="2"/>
        <v>20</v>
      </c>
    </row>
    <row r="106" spans="1:109" s="105" customFormat="1" ht="19.149999999999999" customHeight="1" x14ac:dyDescent="0.3">
      <c r="A106" s="105">
        <v>116</v>
      </c>
      <c r="B106" s="120">
        <v>561611</v>
      </c>
      <c r="C106" s="69">
        <v>95</v>
      </c>
      <c r="D106" s="160" t="s">
        <v>2484</v>
      </c>
      <c r="E106" s="160"/>
      <c r="F106" s="71" t="s">
        <v>20</v>
      </c>
      <c r="G106" s="72"/>
      <c r="H106" s="73"/>
      <c r="I106" s="73"/>
      <c r="J106" s="103" t="s">
        <v>20</v>
      </c>
      <c r="K106" s="83"/>
      <c r="L106" s="77" t="s">
        <v>20</v>
      </c>
      <c r="M106" s="78"/>
      <c r="N106" s="122" t="s">
        <v>20</v>
      </c>
      <c r="O106" s="83"/>
      <c r="P106" s="73" t="s">
        <v>20</v>
      </c>
      <c r="Q106" s="81"/>
      <c r="R106" s="247">
        <v>6.35</v>
      </c>
      <c r="S106" s="83"/>
      <c r="T106" s="361">
        <v>0.39800000000000002</v>
      </c>
      <c r="U106" s="76" t="s">
        <v>587</v>
      </c>
      <c r="V106" s="161">
        <v>5.75</v>
      </c>
      <c r="W106" s="86" t="s">
        <v>1377</v>
      </c>
      <c r="X106" s="87">
        <v>6</v>
      </c>
      <c r="Y106" s="88" t="s">
        <v>715</v>
      </c>
      <c r="Z106" s="89" t="s">
        <v>20</v>
      </c>
      <c r="AA106" s="76" t="s">
        <v>602</v>
      </c>
      <c r="AB106" s="89">
        <v>4</v>
      </c>
      <c r="AC106" s="76"/>
      <c r="AD106" s="89" t="s">
        <v>20</v>
      </c>
      <c r="AE106" s="76"/>
      <c r="AF106" s="90" t="s">
        <v>20</v>
      </c>
      <c r="AG106" s="76"/>
      <c r="AH106" s="73" t="s">
        <v>20</v>
      </c>
      <c r="AI106" s="81"/>
      <c r="AJ106" s="89">
        <v>6</v>
      </c>
      <c r="AK106" s="376" t="s">
        <v>1378</v>
      </c>
      <c r="AL106" s="103" t="s">
        <v>20</v>
      </c>
      <c r="AM106" s="91"/>
      <c r="AN106" s="89" t="s">
        <v>20</v>
      </c>
      <c r="AO106" s="76"/>
      <c r="AP106" s="77" t="s">
        <v>20</v>
      </c>
      <c r="AQ106" s="92"/>
      <c r="AR106" s="89" t="s">
        <v>20</v>
      </c>
      <c r="AS106" s="76"/>
      <c r="AT106" s="77">
        <v>6</v>
      </c>
      <c r="AU106" s="92"/>
      <c r="AV106" s="77" t="s">
        <v>20</v>
      </c>
      <c r="AW106" s="92"/>
      <c r="AX106" s="93" t="s">
        <v>20</v>
      </c>
      <c r="AY106" s="89"/>
      <c r="AZ106" s="94">
        <v>6.875</v>
      </c>
      <c r="BA106" s="83"/>
      <c r="BB106" s="89" t="s">
        <v>20</v>
      </c>
      <c r="BC106" s="83"/>
      <c r="BD106" s="96" t="s">
        <v>20</v>
      </c>
      <c r="BE106" s="89"/>
      <c r="BF106" s="388"/>
      <c r="BG106" s="83"/>
      <c r="BH106" s="94">
        <v>5.5</v>
      </c>
      <c r="BI106" s="76" t="s">
        <v>1264</v>
      </c>
      <c r="BJ106" s="89" t="s">
        <v>20</v>
      </c>
      <c r="BK106" s="89"/>
      <c r="BL106" s="89"/>
      <c r="BM106" s="89"/>
      <c r="BN106" s="89">
        <v>6.875</v>
      </c>
      <c r="BO106" s="76" t="s">
        <v>1379</v>
      </c>
      <c r="BP106" s="77">
        <v>5.125</v>
      </c>
      <c r="BQ106" s="92"/>
      <c r="BR106" s="100">
        <v>4</v>
      </c>
      <c r="BS106" s="101"/>
      <c r="BT106" s="89" t="s">
        <v>20</v>
      </c>
      <c r="BU106" s="89"/>
      <c r="BV106" s="89" t="s">
        <v>20</v>
      </c>
      <c r="BW106" s="89"/>
      <c r="BX106" s="87">
        <v>5.75</v>
      </c>
      <c r="BY106" s="89"/>
      <c r="BZ106" s="102" t="s">
        <v>20</v>
      </c>
      <c r="CA106" s="92"/>
      <c r="CB106" s="89"/>
      <c r="CC106" s="76"/>
      <c r="CD106" s="89" t="s">
        <v>20</v>
      </c>
      <c r="CE106" s="89"/>
      <c r="CF106" s="73" t="s">
        <v>20</v>
      </c>
      <c r="CG106" s="81"/>
      <c r="CH106" s="89" t="s">
        <v>20</v>
      </c>
      <c r="CI106" s="80"/>
      <c r="CJ106" s="89">
        <v>4.5</v>
      </c>
      <c r="CK106" s="76"/>
      <c r="CL106" s="89" t="s">
        <v>20</v>
      </c>
      <c r="CM106" s="76"/>
      <c r="CN106" s="82">
        <v>6.25</v>
      </c>
      <c r="CO106" s="76"/>
      <c r="CP106" s="82" t="s">
        <v>20</v>
      </c>
      <c r="CQ106" s="89"/>
      <c r="CR106" s="89" t="s">
        <v>20</v>
      </c>
      <c r="CS106" s="89"/>
      <c r="CT106" s="103" t="s">
        <v>20</v>
      </c>
      <c r="CU106" s="103"/>
      <c r="CV106" s="446">
        <v>1.5</v>
      </c>
      <c r="CW106" s="76" t="s">
        <v>590</v>
      </c>
      <c r="CX106" s="89">
        <v>6</v>
      </c>
      <c r="CY106" s="76"/>
      <c r="CZ106" s="76" t="s">
        <v>20</v>
      </c>
      <c r="DA106" s="76"/>
      <c r="DB106" s="73" t="s">
        <v>20</v>
      </c>
      <c r="DC106" s="81"/>
      <c r="DD106" s="105" t="s">
        <v>10</v>
      </c>
      <c r="DE106" s="105">
        <f t="shared" si="2"/>
        <v>17</v>
      </c>
    </row>
    <row r="107" spans="1:109" ht="19.149999999999999" customHeight="1" x14ac:dyDescent="0.3">
      <c r="A107" s="331">
        <v>135</v>
      </c>
      <c r="B107" s="123">
        <v>517919</v>
      </c>
      <c r="C107" s="6">
        <v>111</v>
      </c>
      <c r="D107" s="8" t="s">
        <v>2486</v>
      </c>
      <c r="E107" s="8"/>
      <c r="F107" s="32" t="s">
        <v>20</v>
      </c>
      <c r="G107" s="14" t="s">
        <v>1510</v>
      </c>
      <c r="H107" s="30" t="s">
        <v>10</v>
      </c>
      <c r="I107" s="30"/>
      <c r="J107" s="53" t="s">
        <v>20</v>
      </c>
      <c r="K107" s="109"/>
      <c r="L107" s="52" t="s">
        <v>20</v>
      </c>
      <c r="N107" s="108" t="s">
        <v>20</v>
      </c>
      <c r="O107" s="109"/>
      <c r="P107" s="30" t="s">
        <v>20</v>
      </c>
      <c r="Q107" s="31"/>
      <c r="R107" s="240" t="s">
        <v>20</v>
      </c>
      <c r="S107" s="109"/>
      <c r="T107" s="22" t="s">
        <v>20</v>
      </c>
      <c r="U107" s="17"/>
      <c r="V107" s="145" t="s">
        <v>20</v>
      </c>
      <c r="W107" s="241" t="s">
        <v>1511</v>
      </c>
      <c r="X107" s="125" t="s">
        <v>1512</v>
      </c>
      <c r="Y107" s="25"/>
      <c r="Z107" s="29" t="s">
        <v>20</v>
      </c>
      <c r="AA107" s="17" t="s">
        <v>602</v>
      </c>
      <c r="AB107" s="29">
        <v>4</v>
      </c>
      <c r="AC107" s="17" t="s">
        <v>1513</v>
      </c>
      <c r="AD107" s="29" t="s">
        <v>20</v>
      </c>
      <c r="AE107" s="17"/>
      <c r="AF107" s="112" t="s">
        <v>20</v>
      </c>
      <c r="AG107" s="17"/>
      <c r="AH107" s="30" t="s">
        <v>20</v>
      </c>
      <c r="AJ107" s="29" t="s">
        <v>20</v>
      </c>
      <c r="AK107" s="17"/>
      <c r="AL107" s="53" t="s">
        <v>20</v>
      </c>
      <c r="AN107" s="29" t="s">
        <v>20</v>
      </c>
      <c r="AO107" s="17"/>
      <c r="AP107" s="52" t="s">
        <v>20</v>
      </c>
      <c r="AQ107" s="114"/>
      <c r="AR107" s="111" t="s">
        <v>20</v>
      </c>
      <c r="AS107" s="17"/>
      <c r="AT107" s="52" t="s">
        <v>20</v>
      </c>
      <c r="AU107" s="114"/>
      <c r="AV107" s="52" t="s">
        <v>20</v>
      </c>
      <c r="AW107" s="114" t="s">
        <v>235</v>
      </c>
      <c r="AX107" s="59" t="s">
        <v>20</v>
      </c>
      <c r="AY107" s="17"/>
      <c r="AZ107" s="60" t="s">
        <v>20</v>
      </c>
      <c r="BA107" s="109" t="s">
        <v>1514</v>
      </c>
      <c r="BB107" s="111" t="s">
        <v>20</v>
      </c>
      <c r="BC107" s="109"/>
      <c r="BD107" s="115" t="s">
        <v>20</v>
      </c>
      <c r="BE107" s="17"/>
      <c r="BF107" s="141"/>
      <c r="BG107" s="109"/>
      <c r="BH107" s="63" t="s">
        <v>20</v>
      </c>
      <c r="BI107" s="17"/>
      <c r="BJ107" s="29" t="s">
        <v>20</v>
      </c>
      <c r="BK107" s="17"/>
      <c r="BL107" s="53"/>
      <c r="BM107" s="17"/>
      <c r="BN107" s="29" t="s">
        <v>20</v>
      </c>
      <c r="BO107" s="17" t="s">
        <v>1515</v>
      </c>
      <c r="BP107" s="52">
        <v>5.125</v>
      </c>
      <c r="BQ107" s="114"/>
      <c r="BR107" s="117" t="s">
        <v>20</v>
      </c>
      <c r="BS107" s="118"/>
      <c r="BT107" s="29" t="s">
        <v>20</v>
      </c>
      <c r="BU107" s="17"/>
      <c r="BV107" s="29">
        <v>5</v>
      </c>
      <c r="BW107" s="17" t="s">
        <v>1516</v>
      </c>
      <c r="BX107" s="111">
        <v>5.75</v>
      </c>
      <c r="BY107" s="17" t="s">
        <v>1517</v>
      </c>
      <c r="BZ107" s="119" t="s">
        <v>20</v>
      </c>
      <c r="CA107" s="114"/>
      <c r="CB107" s="29"/>
      <c r="CC107" s="17"/>
      <c r="CD107" s="29" t="s">
        <v>20</v>
      </c>
      <c r="CE107" s="17"/>
      <c r="CF107" s="30" t="s">
        <v>20</v>
      </c>
      <c r="CG107" s="31"/>
      <c r="CH107" s="29" t="s">
        <v>20</v>
      </c>
      <c r="CI107" s="57" t="s">
        <v>1518</v>
      </c>
      <c r="CJ107" s="29">
        <v>4.5</v>
      </c>
      <c r="CK107" s="17"/>
      <c r="CL107" s="53" t="s">
        <v>20</v>
      </c>
      <c r="CM107" s="126"/>
      <c r="CN107" s="64">
        <v>6.25</v>
      </c>
      <c r="CO107" s="17" t="s">
        <v>1519</v>
      </c>
      <c r="CP107" s="64" t="s">
        <v>20</v>
      </c>
      <c r="CQ107" s="17"/>
      <c r="CR107" s="29" t="s">
        <v>20</v>
      </c>
      <c r="CS107" s="17"/>
      <c r="CT107" s="53" t="s">
        <v>20</v>
      </c>
      <c r="CU107" s="109"/>
      <c r="CV107" s="133">
        <v>6.5</v>
      </c>
      <c r="CW107" s="17" t="s">
        <v>673</v>
      </c>
      <c r="CX107" s="29" t="s">
        <v>20</v>
      </c>
      <c r="CY107" s="17"/>
      <c r="CZ107" s="17">
        <v>5</v>
      </c>
      <c r="DA107" s="17" t="s">
        <v>1520</v>
      </c>
      <c r="DB107" s="30" t="s">
        <v>20</v>
      </c>
      <c r="DC107" s="31" t="s">
        <v>1521</v>
      </c>
      <c r="DD107" t="s">
        <v>10</v>
      </c>
      <c r="DE107">
        <f t="shared" si="2"/>
        <v>8</v>
      </c>
    </row>
    <row r="108" spans="1:109" ht="19.149999999999999" customHeight="1" x14ac:dyDescent="0.3">
      <c r="A108" s="105">
        <v>136</v>
      </c>
      <c r="B108" s="123">
        <v>517110</v>
      </c>
      <c r="C108" s="6">
        <v>112</v>
      </c>
      <c r="D108" s="8" t="s">
        <v>2487</v>
      </c>
      <c r="E108" s="8"/>
      <c r="F108" s="32">
        <v>6</v>
      </c>
      <c r="G108" s="14" t="s">
        <v>1522</v>
      </c>
      <c r="H108" s="30" t="s">
        <v>10</v>
      </c>
      <c r="I108" s="30"/>
      <c r="J108" s="53" t="s">
        <v>20</v>
      </c>
      <c r="K108" s="109"/>
      <c r="L108" s="52" t="s">
        <v>20</v>
      </c>
      <c r="N108" s="108" t="s">
        <v>20</v>
      </c>
      <c r="O108" s="109"/>
      <c r="P108" s="30" t="s">
        <v>20</v>
      </c>
      <c r="Q108" s="31"/>
      <c r="R108" s="240" t="s">
        <v>20</v>
      </c>
      <c r="S108" s="109"/>
      <c r="T108" s="22" t="s">
        <v>20</v>
      </c>
      <c r="U108" s="17"/>
      <c r="V108" s="145" t="s">
        <v>20</v>
      </c>
      <c r="W108" s="241" t="s">
        <v>1511</v>
      </c>
      <c r="X108" s="125" t="s">
        <v>1512</v>
      </c>
      <c r="Y108" s="25"/>
      <c r="Z108" s="29" t="s">
        <v>20</v>
      </c>
      <c r="AA108" s="17" t="s">
        <v>602</v>
      </c>
      <c r="AB108" s="29">
        <v>4</v>
      </c>
      <c r="AC108" s="17" t="s">
        <v>1513</v>
      </c>
      <c r="AD108" s="29" t="s">
        <v>20</v>
      </c>
      <c r="AE108" s="17"/>
      <c r="AF108" s="112" t="s">
        <v>20</v>
      </c>
      <c r="AG108" s="17"/>
      <c r="AH108" s="30" t="s">
        <v>20</v>
      </c>
      <c r="AJ108" s="29" t="s">
        <v>20</v>
      </c>
      <c r="AK108" s="17"/>
      <c r="AL108" s="53" t="s">
        <v>20</v>
      </c>
      <c r="AN108" s="29" t="s">
        <v>20</v>
      </c>
      <c r="AO108" s="17"/>
      <c r="AP108" s="52" t="s">
        <v>20</v>
      </c>
      <c r="AQ108" s="114"/>
      <c r="AR108" s="111" t="s">
        <v>20</v>
      </c>
      <c r="AS108" s="17"/>
      <c r="AT108" s="52" t="s">
        <v>20</v>
      </c>
      <c r="AU108" s="114"/>
      <c r="AV108" s="52" t="s">
        <v>20</v>
      </c>
      <c r="AW108" s="114" t="s">
        <v>235</v>
      </c>
      <c r="AX108" s="59" t="s">
        <v>20</v>
      </c>
      <c r="AY108" s="17"/>
      <c r="AZ108" s="60" t="s">
        <v>20</v>
      </c>
      <c r="BA108" s="109" t="s">
        <v>1514</v>
      </c>
      <c r="BB108" s="111" t="s">
        <v>20</v>
      </c>
      <c r="BC108" s="109"/>
      <c r="BD108" s="115" t="s">
        <v>20</v>
      </c>
      <c r="BE108" s="218"/>
      <c r="BF108" s="141"/>
      <c r="BG108" s="109"/>
      <c r="BH108" s="63" t="s">
        <v>20</v>
      </c>
      <c r="BI108" s="17"/>
      <c r="BJ108" s="29" t="s">
        <v>20</v>
      </c>
      <c r="BK108" s="17"/>
      <c r="BL108" s="53"/>
      <c r="BM108" s="17"/>
      <c r="BN108" s="29" t="s">
        <v>20</v>
      </c>
      <c r="BO108" s="17" t="s">
        <v>1515</v>
      </c>
      <c r="BP108" s="52">
        <v>5.125</v>
      </c>
      <c r="BQ108" s="114" t="s">
        <v>1523</v>
      </c>
      <c r="BR108" s="117" t="s">
        <v>20</v>
      </c>
      <c r="BS108" s="118"/>
      <c r="BT108" s="29" t="s">
        <v>20</v>
      </c>
      <c r="BU108" s="17"/>
      <c r="BV108" s="29">
        <v>5</v>
      </c>
      <c r="BW108" s="17" t="s">
        <v>1524</v>
      </c>
      <c r="BX108" s="111">
        <v>5.75</v>
      </c>
      <c r="BY108" s="17" t="s">
        <v>1517</v>
      </c>
      <c r="BZ108" s="119" t="s">
        <v>20</v>
      </c>
      <c r="CA108" s="114"/>
      <c r="CB108" s="29"/>
      <c r="CC108" s="17"/>
      <c r="CD108" s="29" t="s">
        <v>20</v>
      </c>
      <c r="CE108" s="17" t="s">
        <v>1525</v>
      </c>
      <c r="CF108" s="30" t="s">
        <v>20</v>
      </c>
      <c r="CG108" s="31" t="s">
        <v>237</v>
      </c>
      <c r="CH108" s="29" t="s">
        <v>20</v>
      </c>
      <c r="CI108" s="57" t="s">
        <v>1526</v>
      </c>
      <c r="CJ108" s="29">
        <v>4.5</v>
      </c>
      <c r="CK108" s="17"/>
      <c r="CL108" s="53" t="s">
        <v>20</v>
      </c>
      <c r="CM108" s="126"/>
      <c r="CN108" s="64">
        <v>6.25</v>
      </c>
      <c r="CO108" s="17" t="s">
        <v>1519</v>
      </c>
      <c r="CP108" s="64" t="s">
        <v>20</v>
      </c>
      <c r="CQ108" s="17"/>
      <c r="CR108" s="29" t="s">
        <v>20</v>
      </c>
      <c r="CS108" s="17"/>
      <c r="CT108" s="53" t="s">
        <v>20</v>
      </c>
      <c r="CU108" s="109"/>
      <c r="CV108" s="133">
        <v>6.5</v>
      </c>
      <c r="CW108" s="17" t="s">
        <v>673</v>
      </c>
      <c r="CX108" s="29" t="s">
        <v>20</v>
      </c>
      <c r="CY108" s="17"/>
      <c r="CZ108" s="17">
        <v>5</v>
      </c>
      <c r="DA108" s="17" t="s">
        <v>1520</v>
      </c>
      <c r="DB108" s="30" t="s">
        <v>20</v>
      </c>
      <c r="DC108" s="31" t="s">
        <v>1521</v>
      </c>
      <c r="DD108" t="s">
        <v>10</v>
      </c>
      <c r="DE108">
        <f t="shared" si="2"/>
        <v>9</v>
      </c>
    </row>
    <row r="109" spans="1:109" ht="19.149999999999999" customHeight="1" x14ac:dyDescent="0.3">
      <c r="A109" s="331">
        <v>147</v>
      </c>
      <c r="B109" s="123">
        <v>519190</v>
      </c>
      <c r="C109" s="6">
        <v>121</v>
      </c>
      <c r="D109" s="8" t="s">
        <v>2490</v>
      </c>
      <c r="E109" s="8"/>
      <c r="F109" s="32">
        <v>4</v>
      </c>
      <c r="G109" s="242" t="s">
        <v>1543</v>
      </c>
      <c r="H109" s="30" t="s">
        <v>10</v>
      </c>
      <c r="I109" s="30"/>
      <c r="J109" s="53" t="s">
        <v>20</v>
      </c>
      <c r="K109" s="109"/>
      <c r="L109" s="52">
        <v>5.6</v>
      </c>
      <c r="M109" s="19" t="s">
        <v>1574</v>
      </c>
      <c r="N109" s="108" t="s">
        <v>20</v>
      </c>
      <c r="O109" s="109"/>
      <c r="P109" s="30">
        <v>2.9</v>
      </c>
      <c r="Q109" s="31"/>
      <c r="R109" s="240">
        <v>1</v>
      </c>
      <c r="S109" s="109" t="s">
        <v>245</v>
      </c>
      <c r="T109" s="360">
        <v>0.39800000000000002</v>
      </c>
      <c r="U109" s="363" t="s">
        <v>587</v>
      </c>
      <c r="V109" s="145" t="s">
        <v>20</v>
      </c>
      <c r="W109" s="54"/>
      <c r="X109" s="111" t="s">
        <v>20</v>
      </c>
      <c r="Y109" s="25"/>
      <c r="Z109" s="29" t="s">
        <v>10</v>
      </c>
      <c r="AA109" s="17"/>
      <c r="AB109" s="29">
        <v>4</v>
      </c>
      <c r="AC109" s="17"/>
      <c r="AD109" s="29">
        <v>6</v>
      </c>
      <c r="AE109" s="17" t="s">
        <v>1561</v>
      </c>
      <c r="AF109" s="112" t="s">
        <v>20</v>
      </c>
      <c r="AG109" s="17"/>
      <c r="AH109" s="30">
        <v>7</v>
      </c>
      <c r="AI109" s="31" t="s">
        <v>1562</v>
      </c>
      <c r="AJ109" s="29" t="s">
        <v>20</v>
      </c>
      <c r="AK109" s="17"/>
      <c r="AL109" s="53" t="s">
        <v>20</v>
      </c>
      <c r="AN109" s="29">
        <v>6</v>
      </c>
      <c r="AO109" s="17" t="s">
        <v>1575</v>
      </c>
      <c r="AP109" s="52">
        <v>5</v>
      </c>
      <c r="AQ109" s="114"/>
      <c r="AR109" s="29">
        <v>5.5</v>
      </c>
      <c r="AS109" s="17" t="s">
        <v>253</v>
      </c>
      <c r="AT109" s="52" t="s">
        <v>20</v>
      </c>
      <c r="AU109" s="114"/>
      <c r="AV109" s="52" t="s">
        <v>20</v>
      </c>
      <c r="AW109" s="114"/>
      <c r="AX109" s="59" t="s">
        <v>20</v>
      </c>
      <c r="AY109" s="17"/>
      <c r="AZ109" s="63" t="s">
        <v>20</v>
      </c>
      <c r="BA109" s="148" t="s">
        <v>1576</v>
      </c>
      <c r="BB109" s="29">
        <v>7</v>
      </c>
      <c r="BC109" s="109"/>
      <c r="BD109" s="115" t="s">
        <v>20</v>
      </c>
      <c r="BE109" s="17"/>
      <c r="BF109" s="141"/>
      <c r="BG109" s="109"/>
      <c r="BH109" s="63" t="s">
        <v>20</v>
      </c>
      <c r="BI109" s="130"/>
      <c r="BJ109" s="29" t="s">
        <v>20</v>
      </c>
      <c r="BK109" s="17"/>
      <c r="BL109" s="29"/>
      <c r="BM109" s="29"/>
      <c r="BN109" s="53" t="s">
        <v>20</v>
      </c>
      <c r="BO109" s="17" t="s">
        <v>1577</v>
      </c>
      <c r="BP109" s="52">
        <v>5.125</v>
      </c>
      <c r="BQ109" s="114"/>
      <c r="BR109" s="117" t="s">
        <v>20</v>
      </c>
      <c r="BS109" s="118"/>
      <c r="BT109" s="64">
        <v>4.75</v>
      </c>
      <c r="BU109" s="17" t="s">
        <v>1578</v>
      </c>
      <c r="BV109" s="29" t="s">
        <v>20</v>
      </c>
      <c r="BW109" s="17"/>
      <c r="BX109" s="29">
        <v>5.75</v>
      </c>
      <c r="BY109" s="17" t="s">
        <v>1567</v>
      </c>
      <c r="BZ109" s="119" t="s">
        <v>20</v>
      </c>
      <c r="CA109" s="114"/>
      <c r="CB109" s="29"/>
      <c r="CC109" s="17"/>
      <c r="CD109" s="29">
        <v>6</v>
      </c>
      <c r="CE109" s="109"/>
      <c r="CF109" s="30" t="s">
        <v>20</v>
      </c>
      <c r="CG109" s="31" t="s">
        <v>254</v>
      </c>
      <c r="CH109" s="29" t="s">
        <v>20</v>
      </c>
      <c r="CI109" s="57"/>
      <c r="CJ109" s="29">
        <v>4.5</v>
      </c>
      <c r="CK109" s="17"/>
      <c r="CL109" s="29" t="s">
        <v>20</v>
      </c>
      <c r="CM109" s="17" t="s">
        <v>1579</v>
      </c>
      <c r="CN109" s="64">
        <v>6.25</v>
      </c>
      <c r="CO109" s="17"/>
      <c r="CP109" s="64">
        <v>4.7</v>
      </c>
      <c r="CQ109" s="17"/>
      <c r="CR109" s="29" t="s">
        <v>20</v>
      </c>
      <c r="CS109" s="17" t="s">
        <v>255</v>
      </c>
      <c r="CT109" s="162" t="s">
        <v>20</v>
      </c>
      <c r="CU109" s="109"/>
      <c r="CV109" s="133">
        <v>6.5</v>
      </c>
      <c r="CW109" s="17" t="s">
        <v>673</v>
      </c>
      <c r="CX109" s="29">
        <v>6</v>
      </c>
      <c r="CY109" s="17"/>
      <c r="CZ109" s="17">
        <v>5</v>
      </c>
      <c r="DA109" s="17" t="s">
        <v>1580</v>
      </c>
      <c r="DB109" s="30">
        <v>4</v>
      </c>
      <c r="DC109" s="31" t="s">
        <v>1559</v>
      </c>
      <c r="DD109" t="s">
        <v>10</v>
      </c>
      <c r="DE109">
        <f t="shared" si="2"/>
        <v>23</v>
      </c>
    </row>
    <row r="110" spans="1:109" s="7" customFormat="1" ht="19.149999999999999" customHeight="1" x14ac:dyDescent="0.3">
      <c r="A110" s="528">
        <v>152</v>
      </c>
      <c r="B110" s="529">
        <v>811192</v>
      </c>
      <c r="C110" s="530">
        <v>124</v>
      </c>
      <c r="D110" s="531" t="s">
        <v>2492</v>
      </c>
      <c r="E110" s="531"/>
      <c r="F110" s="532" t="s">
        <v>20</v>
      </c>
      <c r="G110" s="533"/>
      <c r="H110" s="534"/>
      <c r="I110" s="534"/>
      <c r="J110" s="535">
        <v>6.5</v>
      </c>
      <c r="K110" s="599" t="s">
        <v>1596</v>
      </c>
      <c r="L110" s="534" t="s">
        <v>20</v>
      </c>
      <c r="M110" s="528"/>
      <c r="N110" s="537" t="s">
        <v>20</v>
      </c>
      <c r="O110" s="536" t="s">
        <v>10</v>
      </c>
      <c r="P110" s="534" t="s">
        <v>20</v>
      </c>
      <c r="Q110" s="538"/>
      <c r="R110" s="539">
        <v>6.35</v>
      </c>
      <c r="S110" s="536"/>
      <c r="T110" s="540">
        <v>0.39800000000000002</v>
      </c>
      <c r="U110" s="599" t="s">
        <v>587</v>
      </c>
      <c r="V110" s="542">
        <v>5.75</v>
      </c>
      <c r="W110" s="543" t="s">
        <v>1597</v>
      </c>
      <c r="X110" s="600">
        <v>6</v>
      </c>
      <c r="Y110" s="544" t="s">
        <v>1598</v>
      </c>
      <c r="Z110" s="545" t="s">
        <v>20</v>
      </c>
      <c r="AA110" s="541" t="s">
        <v>602</v>
      </c>
      <c r="AB110" s="545">
        <v>4</v>
      </c>
      <c r="AC110" s="541"/>
      <c r="AD110" s="545" t="s">
        <v>20</v>
      </c>
      <c r="AE110" s="541"/>
      <c r="AF110" s="112" t="s">
        <v>20</v>
      </c>
      <c r="AG110" s="541"/>
      <c r="AH110" s="534" t="s">
        <v>20</v>
      </c>
      <c r="AI110" s="538"/>
      <c r="AJ110" s="545">
        <v>6</v>
      </c>
      <c r="AK110" s="541" t="s">
        <v>10</v>
      </c>
      <c r="AL110" s="535">
        <v>6.5</v>
      </c>
      <c r="AM110" s="546" t="s">
        <v>608</v>
      </c>
      <c r="AN110" s="545" t="s">
        <v>20</v>
      </c>
      <c r="AO110" s="541"/>
      <c r="AP110" s="534" t="s">
        <v>20</v>
      </c>
      <c r="AQ110" s="538" t="s">
        <v>1599</v>
      </c>
      <c r="AR110" s="545" t="s">
        <v>20</v>
      </c>
      <c r="AS110" s="541" t="s">
        <v>260</v>
      </c>
      <c r="AT110" s="534" t="s">
        <v>20</v>
      </c>
      <c r="AU110" s="538"/>
      <c r="AV110" s="534" t="s">
        <v>20</v>
      </c>
      <c r="AW110" s="538"/>
      <c r="AX110" s="547" t="s">
        <v>20</v>
      </c>
      <c r="AY110" s="545"/>
      <c r="AZ110" s="548">
        <v>6.875</v>
      </c>
      <c r="BA110" s="536"/>
      <c r="BB110" s="545">
        <v>7</v>
      </c>
      <c r="BC110" s="601" t="s">
        <v>1600</v>
      </c>
      <c r="BD110" s="549" t="s">
        <v>20</v>
      </c>
      <c r="BE110" s="545"/>
      <c r="BF110" s="235"/>
      <c r="BG110" s="536"/>
      <c r="BH110" s="548">
        <v>5.5</v>
      </c>
      <c r="BI110" s="541" t="s">
        <v>1601</v>
      </c>
      <c r="BJ110" s="545" t="s">
        <v>20</v>
      </c>
      <c r="BK110" s="541" t="s">
        <v>10</v>
      </c>
      <c r="BL110" s="545" t="s">
        <v>10</v>
      </c>
      <c r="BM110" s="545"/>
      <c r="BN110" s="545">
        <v>6.875</v>
      </c>
      <c r="BO110" s="545"/>
      <c r="BP110" s="534">
        <v>5.125</v>
      </c>
      <c r="BQ110" s="538"/>
      <c r="BR110" s="550">
        <v>4</v>
      </c>
      <c r="BS110" s="551" t="s">
        <v>261</v>
      </c>
      <c r="BT110" s="552">
        <v>4.75</v>
      </c>
      <c r="BU110" s="541" t="s">
        <v>1602</v>
      </c>
      <c r="BV110" s="545" t="s">
        <v>20</v>
      </c>
      <c r="BW110" s="541" t="s">
        <v>1230</v>
      </c>
      <c r="BX110" s="600">
        <v>5.75</v>
      </c>
      <c r="BY110" s="541" t="s">
        <v>1603</v>
      </c>
      <c r="BZ110" s="553" t="s">
        <v>20</v>
      </c>
      <c r="CA110" s="538"/>
      <c r="CB110" s="545"/>
      <c r="CC110" s="541"/>
      <c r="CD110" s="545">
        <v>6</v>
      </c>
      <c r="CE110" s="545"/>
      <c r="CF110" s="534" t="s">
        <v>20</v>
      </c>
      <c r="CG110" s="538" t="s">
        <v>10</v>
      </c>
      <c r="CH110" s="545" t="s">
        <v>20</v>
      </c>
      <c r="CI110" s="599"/>
      <c r="CJ110" s="545">
        <v>4.5</v>
      </c>
      <c r="CK110" s="541"/>
      <c r="CL110" s="545">
        <v>7</v>
      </c>
      <c r="CM110" s="602" t="s">
        <v>1604</v>
      </c>
      <c r="CN110" s="552" t="s">
        <v>20</v>
      </c>
      <c r="CO110" s="541" t="s">
        <v>10</v>
      </c>
      <c r="CP110" s="552">
        <v>4.7</v>
      </c>
      <c r="CQ110" s="545"/>
      <c r="CR110" s="545" t="s">
        <v>20</v>
      </c>
      <c r="CS110" s="545"/>
      <c r="CT110" s="535" t="s">
        <v>20</v>
      </c>
      <c r="CU110" s="535"/>
      <c r="CV110" s="545">
        <v>6.5</v>
      </c>
      <c r="CW110" s="541" t="s">
        <v>673</v>
      </c>
      <c r="CX110" s="545">
        <v>6</v>
      </c>
      <c r="CY110" s="541"/>
      <c r="CZ110" s="541">
        <v>5</v>
      </c>
      <c r="DA110" s="541" t="s">
        <v>10</v>
      </c>
      <c r="DB110" s="534">
        <v>4</v>
      </c>
      <c r="DC110" s="538" t="s">
        <v>1605</v>
      </c>
      <c r="DD110" s="528" t="s">
        <v>10</v>
      </c>
      <c r="DE110" s="528">
        <f t="shared" si="2"/>
        <v>24</v>
      </c>
    </row>
    <row r="111" spans="1:109" ht="19.149999999999999" customHeight="1" x14ac:dyDescent="0.3">
      <c r="A111" s="105">
        <v>153</v>
      </c>
      <c r="B111" s="123">
        <v>488410</v>
      </c>
      <c r="C111" s="6">
        <v>125</v>
      </c>
      <c r="D111" s="8" t="s">
        <v>2493</v>
      </c>
      <c r="E111" s="8"/>
      <c r="F111" s="32" t="s">
        <v>20</v>
      </c>
      <c r="G111" s="14"/>
      <c r="H111" s="30"/>
      <c r="I111" s="30"/>
      <c r="J111" s="53">
        <v>6.5</v>
      </c>
      <c r="K111" s="109" t="s">
        <v>1606</v>
      </c>
      <c r="L111" s="52" t="s">
        <v>20</v>
      </c>
      <c r="M111" s="19" t="s">
        <v>1607</v>
      </c>
      <c r="N111" s="108" t="s">
        <v>20</v>
      </c>
      <c r="O111" s="109"/>
      <c r="P111" s="30" t="s">
        <v>20</v>
      </c>
      <c r="Q111" s="31"/>
      <c r="R111" s="127">
        <v>6.35</v>
      </c>
      <c r="S111" s="109"/>
      <c r="T111" s="135">
        <v>0.39800000000000002</v>
      </c>
      <c r="U111" s="57" t="s">
        <v>587</v>
      </c>
      <c r="V111" s="110" t="s">
        <v>20</v>
      </c>
      <c r="W111" s="54" t="s">
        <v>1608</v>
      </c>
      <c r="X111" s="125" t="s">
        <v>20</v>
      </c>
      <c r="Y111" s="25"/>
      <c r="Z111" s="29" t="s">
        <v>20</v>
      </c>
      <c r="AA111" s="17" t="s">
        <v>602</v>
      </c>
      <c r="AB111" s="29">
        <v>4</v>
      </c>
      <c r="AC111" s="17"/>
      <c r="AD111" s="29" t="s">
        <v>20</v>
      </c>
      <c r="AE111" s="17"/>
      <c r="AF111" s="112" t="s">
        <v>20</v>
      </c>
      <c r="AG111" s="17"/>
      <c r="AH111" s="30" t="s">
        <v>20</v>
      </c>
      <c r="AJ111" s="29">
        <v>6</v>
      </c>
      <c r="AK111" s="17"/>
      <c r="AL111" s="53">
        <v>6.5</v>
      </c>
      <c r="AM111" s="113" t="s">
        <v>1609</v>
      </c>
      <c r="AN111" s="29" t="s">
        <v>20</v>
      </c>
      <c r="AO111" s="17"/>
      <c r="AP111" s="52" t="s">
        <v>20</v>
      </c>
      <c r="AQ111" s="114" t="s">
        <v>1610</v>
      </c>
      <c r="AR111" s="29" t="s">
        <v>20</v>
      </c>
      <c r="AS111" s="17"/>
      <c r="AT111" s="52" t="s">
        <v>20</v>
      </c>
      <c r="AU111" s="114"/>
      <c r="AV111" s="52" t="s">
        <v>20</v>
      </c>
      <c r="AW111" s="114"/>
      <c r="AX111" s="59" t="s">
        <v>20</v>
      </c>
      <c r="AY111" s="29"/>
      <c r="AZ111" s="63">
        <v>6.875</v>
      </c>
      <c r="BA111" s="109"/>
      <c r="BB111" s="29" t="s">
        <v>20</v>
      </c>
      <c r="BC111" s="109" t="s">
        <v>1611</v>
      </c>
      <c r="BD111" s="115" t="s">
        <v>20</v>
      </c>
      <c r="BE111" s="29"/>
      <c r="BF111" s="141"/>
      <c r="BG111" s="109"/>
      <c r="BH111" s="63">
        <v>5.5</v>
      </c>
      <c r="BI111" s="17" t="s">
        <v>1601</v>
      </c>
      <c r="BJ111" s="29" t="s">
        <v>20</v>
      </c>
      <c r="BK111" s="29"/>
      <c r="BL111" s="29"/>
      <c r="BM111" s="29"/>
      <c r="BN111" s="29">
        <v>6.875</v>
      </c>
      <c r="BO111" s="17" t="s">
        <v>1612</v>
      </c>
      <c r="BP111" s="52">
        <v>5.125</v>
      </c>
      <c r="BQ111" s="114"/>
      <c r="BR111" s="117">
        <v>4</v>
      </c>
      <c r="BS111" s="118"/>
      <c r="BT111" s="53" t="s">
        <v>20</v>
      </c>
      <c r="BU111" s="17" t="s">
        <v>1613</v>
      </c>
      <c r="BV111" s="29" t="s">
        <v>20</v>
      </c>
      <c r="BW111" s="17" t="s">
        <v>1230</v>
      </c>
      <c r="BX111" s="111">
        <v>5.75</v>
      </c>
      <c r="BY111" s="17" t="s">
        <v>1614</v>
      </c>
      <c r="BZ111" s="119" t="s">
        <v>20</v>
      </c>
      <c r="CA111" s="114"/>
      <c r="CB111" s="29"/>
      <c r="CC111" s="17"/>
      <c r="CD111" s="29">
        <v>6</v>
      </c>
      <c r="CE111" s="17" t="s">
        <v>1615</v>
      </c>
      <c r="CF111" s="30" t="s">
        <v>20</v>
      </c>
      <c r="CG111" s="31"/>
      <c r="CH111" s="29" t="s">
        <v>20</v>
      </c>
      <c r="CI111" s="57"/>
      <c r="CJ111" s="29">
        <v>4.5</v>
      </c>
      <c r="CK111" s="17"/>
      <c r="CL111" s="29">
        <v>7</v>
      </c>
      <c r="CM111" s="57" t="s">
        <v>1616</v>
      </c>
      <c r="CN111" s="64" t="s">
        <v>20</v>
      </c>
      <c r="CO111" s="17"/>
      <c r="CP111" s="64">
        <v>4.7</v>
      </c>
      <c r="CQ111" s="17" t="s">
        <v>1617</v>
      </c>
      <c r="CR111" s="29" t="s">
        <v>20</v>
      </c>
      <c r="CS111" s="29"/>
      <c r="CT111" s="53" t="s">
        <v>20</v>
      </c>
      <c r="CU111" s="53"/>
      <c r="CV111" s="29">
        <v>6.5</v>
      </c>
      <c r="CW111" s="17" t="s">
        <v>673</v>
      </c>
      <c r="CX111" s="29">
        <v>6</v>
      </c>
      <c r="CY111" s="17"/>
      <c r="CZ111" s="17">
        <v>5</v>
      </c>
      <c r="DA111" s="17"/>
      <c r="DB111" s="30">
        <v>4</v>
      </c>
      <c r="DC111" s="31" t="s">
        <v>1618</v>
      </c>
      <c r="DD111" t="s">
        <v>10</v>
      </c>
      <c r="DE111">
        <f t="shared" si="2"/>
        <v>20</v>
      </c>
    </row>
    <row r="112" spans="1:109" ht="19.149999999999999" customHeight="1" x14ac:dyDescent="0.3">
      <c r="A112" s="331">
        <v>154</v>
      </c>
      <c r="B112" s="123">
        <v>81119</v>
      </c>
      <c r="C112" s="6">
        <v>126</v>
      </c>
      <c r="D112" s="8" t="s">
        <v>2494</v>
      </c>
      <c r="E112" s="8"/>
      <c r="F112" s="32" t="s">
        <v>20</v>
      </c>
      <c r="G112" s="14"/>
      <c r="H112" s="30"/>
      <c r="I112" s="30"/>
      <c r="J112" s="53">
        <v>6.5</v>
      </c>
      <c r="K112" s="109" t="s">
        <v>1619</v>
      </c>
      <c r="L112" s="52" t="s">
        <v>20</v>
      </c>
      <c r="M112" s="19" t="s">
        <v>1620</v>
      </c>
      <c r="N112" s="108">
        <v>7.25</v>
      </c>
      <c r="O112" s="109" t="s">
        <v>1621</v>
      </c>
      <c r="P112" s="30" t="s">
        <v>20</v>
      </c>
      <c r="Q112" s="31"/>
      <c r="R112" s="127">
        <v>6.35</v>
      </c>
      <c r="S112" s="109"/>
      <c r="T112" s="135">
        <v>0.39800000000000002</v>
      </c>
      <c r="U112" s="57" t="s">
        <v>587</v>
      </c>
      <c r="V112" s="110">
        <v>5.75</v>
      </c>
      <c r="W112" s="54" t="s">
        <v>10</v>
      </c>
      <c r="X112" s="111">
        <v>6</v>
      </c>
      <c r="Y112" s="25" t="s">
        <v>1622</v>
      </c>
      <c r="Z112" s="29" t="s">
        <v>20</v>
      </c>
      <c r="AA112" s="17" t="s">
        <v>602</v>
      </c>
      <c r="AB112" s="29">
        <v>4</v>
      </c>
      <c r="AC112" s="17"/>
      <c r="AD112" s="29" t="s">
        <v>20</v>
      </c>
      <c r="AE112" s="17"/>
      <c r="AF112" s="112" t="s">
        <v>20</v>
      </c>
      <c r="AG112" s="17"/>
      <c r="AH112" s="30" t="s">
        <v>20</v>
      </c>
      <c r="AJ112" s="29">
        <v>6</v>
      </c>
      <c r="AK112" s="17" t="s">
        <v>10</v>
      </c>
      <c r="AL112" s="53">
        <v>6.5</v>
      </c>
      <c r="AM112" s="113" t="s">
        <v>608</v>
      </c>
      <c r="AN112" s="29" t="s">
        <v>20</v>
      </c>
      <c r="AO112" s="17" t="s">
        <v>1623</v>
      </c>
      <c r="AP112" s="52">
        <v>5</v>
      </c>
      <c r="AQ112" s="114"/>
      <c r="AR112" s="29" t="s">
        <v>20</v>
      </c>
      <c r="AS112" s="17" t="s">
        <v>260</v>
      </c>
      <c r="AT112" s="52" t="s">
        <v>20</v>
      </c>
      <c r="AU112" s="114"/>
      <c r="AV112" s="52" t="s">
        <v>20</v>
      </c>
      <c r="AW112" s="114"/>
      <c r="AX112" s="59" t="s">
        <v>20</v>
      </c>
      <c r="AY112" s="29"/>
      <c r="AZ112" s="233" t="s">
        <v>20</v>
      </c>
      <c r="BA112" s="109" t="s">
        <v>1624</v>
      </c>
      <c r="BB112" s="29">
        <v>7</v>
      </c>
      <c r="BC112" s="109"/>
      <c r="BD112" s="115" t="s">
        <v>20</v>
      </c>
      <c r="BE112" s="29"/>
      <c r="BF112" s="141"/>
      <c r="BG112" s="109"/>
      <c r="BH112" s="232" t="s">
        <v>271</v>
      </c>
      <c r="BI112" s="17" t="s">
        <v>1625</v>
      </c>
      <c r="BJ112" s="29">
        <v>6.85</v>
      </c>
      <c r="BK112" s="17" t="s">
        <v>1626</v>
      </c>
      <c r="BL112" s="29" t="s">
        <v>10</v>
      </c>
      <c r="BM112" s="29"/>
      <c r="BN112" s="29">
        <v>6.875</v>
      </c>
      <c r="BO112" s="29"/>
      <c r="BP112" s="52">
        <v>5.125</v>
      </c>
      <c r="BQ112" s="114"/>
      <c r="BR112" s="117">
        <v>4</v>
      </c>
      <c r="BS112" s="118" t="s">
        <v>10</v>
      </c>
      <c r="BT112" s="64">
        <v>4.75</v>
      </c>
      <c r="BU112" s="29"/>
      <c r="BV112" s="29" t="s">
        <v>20</v>
      </c>
      <c r="BW112" s="17" t="s">
        <v>1230</v>
      </c>
      <c r="BX112" s="111">
        <v>5.75</v>
      </c>
      <c r="BY112" s="17" t="s">
        <v>1627</v>
      </c>
      <c r="BZ112" s="119" t="s">
        <v>20</v>
      </c>
      <c r="CA112" s="114"/>
      <c r="CB112" s="29"/>
      <c r="CC112" s="17"/>
      <c r="CD112" s="29">
        <v>6</v>
      </c>
      <c r="CE112" s="29"/>
      <c r="CF112" s="30" t="s">
        <v>20</v>
      </c>
      <c r="CG112" s="31" t="s">
        <v>10</v>
      </c>
      <c r="CH112" s="29" t="s">
        <v>20</v>
      </c>
      <c r="CI112" s="57" t="s">
        <v>1628</v>
      </c>
      <c r="CJ112" s="29">
        <v>4.5</v>
      </c>
      <c r="CK112" s="17"/>
      <c r="CL112" s="29">
        <v>7</v>
      </c>
      <c r="CM112" s="17" t="s">
        <v>10</v>
      </c>
      <c r="CN112" s="64" t="s">
        <v>20</v>
      </c>
      <c r="CO112" s="17" t="s">
        <v>1629</v>
      </c>
      <c r="CP112" s="64">
        <v>4.7</v>
      </c>
      <c r="CQ112" s="29"/>
      <c r="CR112" s="29" t="s">
        <v>20</v>
      </c>
      <c r="CS112" s="29"/>
      <c r="CT112" s="53" t="s">
        <v>20</v>
      </c>
      <c r="CU112" s="53"/>
      <c r="CV112" s="29">
        <v>6.5</v>
      </c>
      <c r="CW112" s="17" t="s">
        <v>673</v>
      </c>
      <c r="CX112" s="29">
        <v>6</v>
      </c>
      <c r="CY112" s="17"/>
      <c r="CZ112" s="17">
        <v>5</v>
      </c>
      <c r="DA112" s="17" t="s">
        <v>10</v>
      </c>
      <c r="DB112" s="30">
        <v>4</v>
      </c>
      <c r="DC112" s="31" t="s">
        <v>1630</v>
      </c>
      <c r="DD112" t="s">
        <v>10</v>
      </c>
      <c r="DE112">
        <f t="shared" si="2"/>
        <v>25</v>
      </c>
    </row>
    <row r="113" spans="1:110" ht="19.149999999999999" customHeight="1" x14ac:dyDescent="0.3">
      <c r="A113" s="105">
        <v>155</v>
      </c>
      <c r="B113" s="123">
        <v>81293</v>
      </c>
      <c r="C113" s="6">
        <v>127</v>
      </c>
      <c r="D113" s="8" t="s">
        <v>2495</v>
      </c>
      <c r="E113" s="8"/>
      <c r="F113" s="32" t="s">
        <v>20</v>
      </c>
      <c r="G113" s="124" t="s">
        <v>10</v>
      </c>
      <c r="H113" s="30"/>
      <c r="I113" s="30"/>
      <c r="J113" s="53">
        <v>6.5</v>
      </c>
      <c r="K113" s="109"/>
      <c r="L113" s="52">
        <v>5.6</v>
      </c>
      <c r="M113" s="19" t="s">
        <v>1631</v>
      </c>
      <c r="N113" s="108" t="s">
        <v>20</v>
      </c>
      <c r="O113" s="109"/>
      <c r="P113" s="30" t="s">
        <v>20</v>
      </c>
      <c r="Q113" s="31"/>
      <c r="R113" s="127">
        <v>6.35</v>
      </c>
      <c r="S113" s="109" t="s">
        <v>265</v>
      </c>
      <c r="T113" s="135">
        <v>0.39800000000000002</v>
      </c>
      <c r="U113" s="57" t="s">
        <v>1632</v>
      </c>
      <c r="V113" s="145">
        <v>18</v>
      </c>
      <c r="W113" s="54" t="s">
        <v>1633</v>
      </c>
      <c r="X113" s="111">
        <v>6</v>
      </c>
      <c r="Y113" s="25"/>
      <c r="Z113" s="29" t="s">
        <v>20</v>
      </c>
      <c r="AA113" s="17" t="s">
        <v>602</v>
      </c>
      <c r="AB113" s="29">
        <v>4</v>
      </c>
      <c r="AC113" s="17" t="s">
        <v>1634</v>
      </c>
      <c r="AD113" s="29" t="s">
        <v>20</v>
      </c>
      <c r="AE113" s="17"/>
      <c r="AF113" s="112" t="s">
        <v>271</v>
      </c>
      <c r="AG113" s="17" t="s">
        <v>1635</v>
      </c>
      <c r="AH113" s="30" t="s">
        <v>20</v>
      </c>
      <c r="AJ113" s="29">
        <v>6</v>
      </c>
      <c r="AK113" s="17"/>
      <c r="AL113" s="53" t="s">
        <v>20</v>
      </c>
      <c r="AN113" s="29" t="s">
        <v>20</v>
      </c>
      <c r="AO113" s="17"/>
      <c r="AP113" s="52">
        <v>5</v>
      </c>
      <c r="AQ113" s="114"/>
      <c r="AR113" s="29" t="s">
        <v>20</v>
      </c>
      <c r="AS113" s="17"/>
      <c r="AT113" s="52" t="s">
        <v>20</v>
      </c>
      <c r="AU113" s="114"/>
      <c r="AV113" s="52" t="s">
        <v>20</v>
      </c>
      <c r="AW113" s="114"/>
      <c r="AX113" s="59" t="s">
        <v>20</v>
      </c>
      <c r="AY113" s="17" t="s">
        <v>1636</v>
      </c>
      <c r="AZ113" s="60">
        <v>6.875</v>
      </c>
      <c r="BA113" s="109" t="s">
        <v>1637</v>
      </c>
      <c r="BB113" s="29">
        <v>7</v>
      </c>
      <c r="BC113" s="109"/>
      <c r="BD113" s="115" t="s">
        <v>20</v>
      </c>
      <c r="BE113" s="17"/>
      <c r="BF113" s="141"/>
      <c r="BG113" s="109"/>
      <c r="BH113" s="63" t="s">
        <v>20</v>
      </c>
      <c r="BI113" s="17"/>
      <c r="BJ113" s="29" t="s">
        <v>20</v>
      </c>
      <c r="BK113" s="17"/>
      <c r="BL113" s="29"/>
      <c r="BM113" s="29"/>
      <c r="BN113" s="29">
        <v>6.875</v>
      </c>
      <c r="BO113" s="17"/>
      <c r="BP113" s="52">
        <v>5.125</v>
      </c>
      <c r="BQ113" s="114" t="s">
        <v>1638</v>
      </c>
      <c r="BR113" s="117">
        <v>4</v>
      </c>
      <c r="BS113" s="118" t="s">
        <v>58</v>
      </c>
      <c r="BT113" s="29" t="s">
        <v>20</v>
      </c>
      <c r="BU113" s="17"/>
      <c r="BV113" s="29" t="s">
        <v>20</v>
      </c>
      <c r="BW113" s="17"/>
      <c r="BX113" s="29" t="s">
        <v>20</v>
      </c>
      <c r="BY113" s="17"/>
      <c r="BZ113" s="119">
        <v>4.5</v>
      </c>
      <c r="CA113" s="114" t="s">
        <v>1639</v>
      </c>
      <c r="CB113" s="29" t="s">
        <v>10</v>
      </c>
      <c r="CC113" s="17"/>
      <c r="CD113" s="29" t="s">
        <v>20</v>
      </c>
      <c r="CE113" s="17" t="s">
        <v>1640</v>
      </c>
      <c r="CF113" s="30" t="s">
        <v>20</v>
      </c>
      <c r="CG113" s="31"/>
      <c r="CH113" s="29" t="s">
        <v>20</v>
      </c>
      <c r="CI113" s="57"/>
      <c r="CJ113" s="29">
        <v>4.5</v>
      </c>
      <c r="CK113" s="17"/>
      <c r="CL113" s="29">
        <v>7</v>
      </c>
      <c r="CM113" s="57" t="s">
        <v>1641</v>
      </c>
      <c r="CN113" s="64">
        <v>6.25</v>
      </c>
      <c r="CO113" s="17" t="s">
        <v>1642</v>
      </c>
      <c r="CP113" s="64" t="s">
        <v>20</v>
      </c>
      <c r="CQ113" s="17"/>
      <c r="CR113" s="29" t="s">
        <v>20</v>
      </c>
      <c r="CS113" s="17"/>
      <c r="CT113" s="53" t="s">
        <v>20</v>
      </c>
      <c r="CU113" s="109"/>
      <c r="CV113" s="29">
        <v>6.5</v>
      </c>
      <c r="CW113" s="17" t="s">
        <v>673</v>
      </c>
      <c r="CX113" s="29">
        <v>6</v>
      </c>
      <c r="CY113" s="17"/>
      <c r="CZ113" s="17">
        <v>5</v>
      </c>
      <c r="DA113" s="17"/>
      <c r="DB113" s="30" t="s">
        <v>20</v>
      </c>
      <c r="DC113" s="31" t="s">
        <v>754</v>
      </c>
      <c r="DD113" t="s">
        <v>10</v>
      </c>
      <c r="DE113">
        <f t="shared" si="2"/>
        <v>21</v>
      </c>
    </row>
    <row r="114" spans="1:110" ht="19.149999999999999" customHeight="1" x14ac:dyDescent="0.3">
      <c r="A114" s="331">
        <v>156</v>
      </c>
      <c r="B114" s="123">
        <v>811198</v>
      </c>
      <c r="C114" s="6">
        <v>128</v>
      </c>
      <c r="D114" s="8" t="s">
        <v>2496</v>
      </c>
      <c r="E114" s="8"/>
      <c r="F114" s="32" t="s">
        <v>20</v>
      </c>
      <c r="G114" s="14"/>
      <c r="H114" s="30"/>
      <c r="I114" s="30"/>
      <c r="J114" s="53">
        <v>6.5</v>
      </c>
      <c r="K114" s="57" t="s">
        <v>10</v>
      </c>
      <c r="L114" s="52" t="s">
        <v>20</v>
      </c>
      <c r="M114" s="19" t="s">
        <v>1620</v>
      </c>
      <c r="N114" s="108" t="s">
        <v>20</v>
      </c>
      <c r="O114" s="109" t="s">
        <v>1643</v>
      </c>
      <c r="P114" s="30" t="s">
        <v>20</v>
      </c>
      <c r="Q114" s="31"/>
      <c r="R114" s="127">
        <v>6.35</v>
      </c>
      <c r="S114" s="109"/>
      <c r="T114" s="135">
        <v>0.39800000000000002</v>
      </c>
      <c r="U114" s="57" t="s">
        <v>587</v>
      </c>
      <c r="V114" s="110">
        <v>5.75</v>
      </c>
      <c r="W114" s="54" t="s">
        <v>10</v>
      </c>
      <c r="X114" s="111">
        <v>6</v>
      </c>
      <c r="Y114" s="25"/>
      <c r="Z114" s="29" t="s">
        <v>20</v>
      </c>
      <c r="AA114" s="17" t="s">
        <v>602</v>
      </c>
      <c r="AB114" s="29">
        <v>4</v>
      </c>
      <c r="AC114" s="17"/>
      <c r="AD114" s="29" t="s">
        <v>20</v>
      </c>
      <c r="AE114" s="17"/>
      <c r="AF114" s="112" t="s">
        <v>20</v>
      </c>
      <c r="AG114" s="17"/>
      <c r="AH114" s="30" t="s">
        <v>20</v>
      </c>
      <c r="AJ114" s="29">
        <v>6</v>
      </c>
      <c r="AK114" s="17" t="s">
        <v>10</v>
      </c>
      <c r="AL114" s="53">
        <v>6.5</v>
      </c>
      <c r="AM114" s="113" t="s">
        <v>608</v>
      </c>
      <c r="AN114" s="29" t="s">
        <v>20</v>
      </c>
      <c r="AO114" s="17" t="s">
        <v>1644</v>
      </c>
      <c r="AP114" s="52">
        <v>5</v>
      </c>
      <c r="AQ114" s="114"/>
      <c r="AR114" s="29" t="s">
        <v>20</v>
      </c>
      <c r="AS114" s="17" t="s">
        <v>260</v>
      </c>
      <c r="AT114" s="52" t="s">
        <v>20</v>
      </c>
      <c r="AU114" s="114" t="s">
        <v>1645</v>
      </c>
      <c r="AV114" s="52" t="s">
        <v>20</v>
      </c>
      <c r="AW114" s="114"/>
      <c r="AX114" s="59" t="s">
        <v>20</v>
      </c>
      <c r="AY114" s="29"/>
      <c r="AZ114" s="63">
        <v>6.875</v>
      </c>
      <c r="BA114" s="109" t="s">
        <v>10</v>
      </c>
      <c r="BB114" s="29">
        <v>7</v>
      </c>
      <c r="BC114" s="109"/>
      <c r="BD114" s="115" t="s">
        <v>20</v>
      </c>
      <c r="BE114" s="29"/>
      <c r="BF114" s="141"/>
      <c r="BG114" s="109"/>
      <c r="BH114" s="63">
        <v>5.5</v>
      </c>
      <c r="BI114" s="17"/>
      <c r="BJ114" s="29">
        <v>6.85</v>
      </c>
      <c r="BK114" s="17" t="s">
        <v>1626</v>
      </c>
      <c r="BL114" s="29" t="s">
        <v>10</v>
      </c>
      <c r="BM114" s="29"/>
      <c r="BN114" s="29">
        <v>6.875</v>
      </c>
      <c r="BO114" s="29"/>
      <c r="BP114" s="52">
        <v>5.125</v>
      </c>
      <c r="BQ114" s="114"/>
      <c r="BR114" s="117">
        <v>4</v>
      </c>
      <c r="BS114" s="118" t="s">
        <v>10</v>
      </c>
      <c r="BT114" s="64">
        <v>4.75</v>
      </c>
      <c r="BU114" s="17"/>
      <c r="BV114" s="29" t="s">
        <v>20</v>
      </c>
      <c r="BW114" s="17" t="s">
        <v>1230</v>
      </c>
      <c r="BX114" s="111">
        <v>5.75</v>
      </c>
      <c r="BY114" s="17" t="s">
        <v>10</v>
      </c>
      <c r="BZ114" s="119" t="s">
        <v>20</v>
      </c>
      <c r="CA114" s="114"/>
      <c r="CB114" s="29"/>
      <c r="CC114" s="17"/>
      <c r="CD114" s="29">
        <v>6</v>
      </c>
      <c r="CE114" s="29"/>
      <c r="CF114" s="30" t="s">
        <v>20</v>
      </c>
      <c r="CG114" s="31" t="s">
        <v>267</v>
      </c>
      <c r="CH114" s="29" t="s">
        <v>20</v>
      </c>
      <c r="CI114" s="57" t="s">
        <v>1646</v>
      </c>
      <c r="CJ114" s="29">
        <v>4.5</v>
      </c>
      <c r="CK114" s="17"/>
      <c r="CL114" s="29">
        <v>7</v>
      </c>
      <c r="CM114" s="17"/>
      <c r="CN114" s="64" t="s">
        <v>20</v>
      </c>
      <c r="CO114" s="17"/>
      <c r="CP114" s="64">
        <v>4.7</v>
      </c>
      <c r="CQ114" s="29"/>
      <c r="CR114" s="29" t="s">
        <v>20</v>
      </c>
      <c r="CS114" s="29"/>
      <c r="CT114" s="53" t="s">
        <v>20</v>
      </c>
      <c r="CU114" s="53"/>
      <c r="CV114" s="29">
        <v>6.5</v>
      </c>
      <c r="CW114" s="17" t="s">
        <v>673</v>
      </c>
      <c r="CX114" s="29">
        <v>6</v>
      </c>
      <c r="CY114" s="17"/>
      <c r="CZ114" s="17">
        <v>5</v>
      </c>
      <c r="DA114" s="17" t="s">
        <v>10</v>
      </c>
      <c r="DB114" s="30">
        <v>4</v>
      </c>
      <c r="DC114" s="31" t="s">
        <v>1647</v>
      </c>
      <c r="DD114" t="s">
        <v>10</v>
      </c>
      <c r="DE114">
        <f t="shared" si="2"/>
        <v>26</v>
      </c>
    </row>
    <row r="115" spans="1:110" ht="19.149999999999999" customHeight="1" x14ac:dyDescent="0.3">
      <c r="A115" s="105">
        <v>167</v>
      </c>
      <c r="B115" s="328">
        <v>713990</v>
      </c>
      <c r="C115" s="330">
        <v>137</v>
      </c>
      <c r="D115" s="329" t="s">
        <v>286</v>
      </c>
      <c r="E115" s="329"/>
      <c r="F115" s="336">
        <v>4</v>
      </c>
      <c r="G115" s="338"/>
      <c r="H115" s="340"/>
      <c r="I115" s="340"/>
      <c r="J115" s="342" t="s">
        <v>20</v>
      </c>
      <c r="K115" s="347"/>
      <c r="L115" s="351" t="s">
        <v>20</v>
      </c>
      <c r="M115" s="352" t="s">
        <v>1736</v>
      </c>
      <c r="N115" s="345" t="s">
        <v>20</v>
      </c>
      <c r="O115" s="347"/>
      <c r="P115" s="340" t="s">
        <v>20</v>
      </c>
      <c r="Q115" s="341"/>
      <c r="R115" s="402">
        <v>10</v>
      </c>
      <c r="S115" s="347" t="s">
        <v>287</v>
      </c>
      <c r="T115" s="403" t="s">
        <v>20</v>
      </c>
      <c r="U115" s="348" t="s">
        <v>1737</v>
      </c>
      <c r="V115" s="365">
        <v>5.75</v>
      </c>
      <c r="W115" s="368"/>
      <c r="X115" s="406" t="s">
        <v>20</v>
      </c>
      <c r="Y115" s="373" t="s">
        <v>1738</v>
      </c>
      <c r="Z115" s="362" t="s">
        <v>20</v>
      </c>
      <c r="AA115" s="348" t="s">
        <v>1739</v>
      </c>
      <c r="AB115" s="362">
        <v>4</v>
      </c>
      <c r="AC115" s="348"/>
      <c r="AD115" s="362">
        <v>6</v>
      </c>
      <c r="AE115" s="348"/>
      <c r="AF115" s="112" t="s">
        <v>20</v>
      </c>
      <c r="AG115" s="348"/>
      <c r="AH115" s="340" t="s">
        <v>20</v>
      </c>
      <c r="AI115" s="341"/>
      <c r="AJ115" s="471" t="s">
        <v>20</v>
      </c>
      <c r="AK115" s="409" t="s">
        <v>1740</v>
      </c>
      <c r="AL115" s="342">
        <v>6.5</v>
      </c>
      <c r="AM115" s="353" t="s">
        <v>608</v>
      </c>
      <c r="AN115" s="362" t="s">
        <v>20</v>
      </c>
      <c r="AO115" s="348" t="s">
        <v>1741</v>
      </c>
      <c r="AP115" s="351" t="s">
        <v>20</v>
      </c>
      <c r="AQ115" s="379"/>
      <c r="AR115" s="362" t="s">
        <v>20</v>
      </c>
      <c r="AS115" s="348"/>
      <c r="AT115" s="351">
        <v>10</v>
      </c>
      <c r="AU115" s="379" t="s">
        <v>10</v>
      </c>
      <c r="AV115" s="351" t="s">
        <v>20</v>
      </c>
      <c r="AW115" s="379"/>
      <c r="AX115" s="380" t="s">
        <v>20</v>
      </c>
      <c r="AY115" s="348"/>
      <c r="AZ115" s="412">
        <v>6.875</v>
      </c>
      <c r="BA115" s="414" t="s">
        <v>1742</v>
      </c>
      <c r="BB115" s="342">
        <v>7</v>
      </c>
      <c r="BC115" s="347" t="s">
        <v>1743</v>
      </c>
      <c r="BD115" s="386">
        <v>4.2249999999999996</v>
      </c>
      <c r="BE115" s="348"/>
      <c r="BF115" s="141"/>
      <c r="BG115" s="347"/>
      <c r="BH115" s="382">
        <v>5.5</v>
      </c>
      <c r="BI115" s="348" t="s">
        <v>1744</v>
      </c>
      <c r="BJ115" s="342" t="s">
        <v>20</v>
      </c>
      <c r="BK115" s="348"/>
      <c r="BL115" s="362"/>
      <c r="BM115" s="362"/>
      <c r="BN115" s="362">
        <v>6.875</v>
      </c>
      <c r="BO115" s="348" t="s">
        <v>1745</v>
      </c>
      <c r="BP115" s="351">
        <v>5.125</v>
      </c>
      <c r="BQ115" s="379" t="s">
        <v>1746</v>
      </c>
      <c r="BR115" s="393">
        <v>4</v>
      </c>
      <c r="BS115" s="394" t="s">
        <v>288</v>
      </c>
      <c r="BT115" s="358">
        <v>4.75</v>
      </c>
      <c r="BU115" s="348" t="s">
        <v>1747</v>
      </c>
      <c r="BV115" s="362" t="s">
        <v>20</v>
      </c>
      <c r="BW115" s="348"/>
      <c r="BX115" s="342" t="s">
        <v>20</v>
      </c>
      <c r="BY115" s="348" t="s">
        <v>1660</v>
      </c>
      <c r="BZ115" s="396">
        <v>4.5</v>
      </c>
      <c r="CA115" s="379" t="s">
        <v>1748</v>
      </c>
      <c r="CB115" s="362" t="s">
        <v>10</v>
      </c>
      <c r="CC115" s="348"/>
      <c r="CD115" s="362" t="s">
        <v>20</v>
      </c>
      <c r="CE115" s="348" t="s">
        <v>1674</v>
      </c>
      <c r="CF115" s="340" t="s">
        <v>20</v>
      </c>
      <c r="CG115" s="341"/>
      <c r="CH115" s="362">
        <v>5</v>
      </c>
      <c r="CI115" s="354" t="s">
        <v>1749</v>
      </c>
      <c r="CJ115" s="362" t="s">
        <v>20</v>
      </c>
      <c r="CK115" s="348"/>
      <c r="CL115" s="342">
        <v>7</v>
      </c>
      <c r="CM115" s="349" t="s">
        <v>1750</v>
      </c>
      <c r="CN115" s="355" t="s">
        <v>20</v>
      </c>
      <c r="CO115" s="348"/>
      <c r="CP115" s="355" t="s">
        <v>20</v>
      </c>
      <c r="CQ115" s="348"/>
      <c r="CR115" s="362" t="s">
        <v>20</v>
      </c>
      <c r="CS115" s="348"/>
      <c r="CT115" s="342" t="s">
        <v>20</v>
      </c>
      <c r="CU115" s="347"/>
      <c r="CV115" s="467">
        <v>1.5</v>
      </c>
      <c r="CW115" s="348" t="s">
        <v>1751</v>
      </c>
      <c r="CX115" s="362">
        <v>6</v>
      </c>
      <c r="CY115" s="348" t="s">
        <v>1752</v>
      </c>
      <c r="CZ115" s="348">
        <v>5</v>
      </c>
      <c r="DA115" s="348" t="s">
        <v>1753</v>
      </c>
      <c r="DB115" s="340" t="s">
        <v>20</v>
      </c>
      <c r="DC115" s="341" t="s">
        <v>1677</v>
      </c>
      <c r="DD115" s="348" t="s">
        <v>10</v>
      </c>
      <c r="DE115" s="331">
        <f t="shared" si="2"/>
        <v>21</v>
      </c>
    </row>
    <row r="116" spans="1:110" ht="19.149999999999999" customHeight="1" x14ac:dyDescent="0.3">
      <c r="A116" s="331">
        <v>176</v>
      </c>
      <c r="B116" s="328">
        <v>5412</v>
      </c>
      <c r="C116" s="330">
        <v>144</v>
      </c>
      <c r="D116" s="329" t="s">
        <v>2502</v>
      </c>
      <c r="E116" s="329"/>
      <c r="F116" s="336" t="s">
        <v>20</v>
      </c>
      <c r="G116" s="338"/>
      <c r="H116" s="340" t="s">
        <v>10</v>
      </c>
      <c r="I116" s="340"/>
      <c r="J116" s="342" t="s">
        <v>20</v>
      </c>
      <c r="K116" s="347"/>
      <c r="L116" s="351" t="s">
        <v>20</v>
      </c>
      <c r="M116" s="352"/>
      <c r="N116" s="345" t="s">
        <v>20</v>
      </c>
      <c r="O116" s="347"/>
      <c r="P116" s="340" t="s">
        <v>20</v>
      </c>
      <c r="Q116" s="341"/>
      <c r="R116" s="355" t="s">
        <v>20</v>
      </c>
      <c r="S116" s="347"/>
      <c r="T116" s="360">
        <v>0.39800000000000002</v>
      </c>
      <c r="U116" s="348" t="s">
        <v>587</v>
      </c>
      <c r="V116" s="365" t="s">
        <v>20</v>
      </c>
      <c r="W116" s="368"/>
      <c r="X116" s="370" t="s">
        <v>20</v>
      </c>
      <c r="Y116" s="373" t="s">
        <v>1821</v>
      </c>
      <c r="Z116" s="362" t="s">
        <v>20</v>
      </c>
      <c r="AA116" s="348" t="s">
        <v>602</v>
      </c>
      <c r="AB116" s="362">
        <v>4</v>
      </c>
      <c r="AC116" s="348"/>
      <c r="AD116" s="362" t="s">
        <v>20</v>
      </c>
      <c r="AE116" s="348"/>
      <c r="AF116" s="112" t="s">
        <v>20</v>
      </c>
      <c r="AG116" s="348"/>
      <c r="AH116" s="340" t="s">
        <v>20</v>
      </c>
      <c r="AI116" s="341"/>
      <c r="AJ116" s="362" t="s">
        <v>20</v>
      </c>
      <c r="AK116" s="348"/>
      <c r="AL116" s="342" t="s">
        <v>20</v>
      </c>
      <c r="AM116" s="353"/>
      <c r="AN116" s="362" t="s">
        <v>20</v>
      </c>
      <c r="AO116" s="348"/>
      <c r="AP116" s="351" t="s">
        <v>20</v>
      </c>
      <c r="AQ116" s="379"/>
      <c r="AR116" s="362" t="s">
        <v>20</v>
      </c>
      <c r="AS116" s="348"/>
      <c r="AT116" s="351" t="s">
        <v>20</v>
      </c>
      <c r="AU116" s="379"/>
      <c r="AV116" s="351" t="s">
        <v>20</v>
      </c>
      <c r="AW116" s="379"/>
      <c r="AX116" s="380" t="s">
        <v>20</v>
      </c>
      <c r="AY116" s="348"/>
      <c r="AZ116" s="382" t="s">
        <v>20</v>
      </c>
      <c r="BA116" s="347"/>
      <c r="BB116" s="362" t="s">
        <v>20</v>
      </c>
      <c r="BC116" s="347"/>
      <c r="BD116" s="386" t="s">
        <v>20</v>
      </c>
      <c r="BE116" s="348"/>
      <c r="BF116" s="141" t="s">
        <v>10</v>
      </c>
      <c r="BG116" s="347"/>
      <c r="BH116" s="382" t="s">
        <v>20</v>
      </c>
      <c r="BI116" s="348"/>
      <c r="BJ116" s="362" t="s">
        <v>20</v>
      </c>
      <c r="BK116" s="347"/>
      <c r="BL116" s="362"/>
      <c r="BM116" s="362"/>
      <c r="BN116" s="362" t="s">
        <v>20</v>
      </c>
      <c r="BO116" s="348"/>
      <c r="BP116" s="351">
        <v>5.125</v>
      </c>
      <c r="BQ116" s="379"/>
      <c r="BR116" s="357" t="s">
        <v>20</v>
      </c>
      <c r="BS116" s="394"/>
      <c r="BT116" s="362" t="s">
        <v>20</v>
      </c>
      <c r="BU116" s="348"/>
      <c r="BV116" s="362" t="s">
        <v>20</v>
      </c>
      <c r="BW116" s="348"/>
      <c r="BX116" s="362" t="s">
        <v>20</v>
      </c>
      <c r="BY116" s="348"/>
      <c r="BZ116" s="396" t="s">
        <v>20</v>
      </c>
      <c r="CA116" s="379"/>
      <c r="CB116" s="362"/>
      <c r="CC116" s="348"/>
      <c r="CD116" s="362" t="s">
        <v>20</v>
      </c>
      <c r="CE116" s="589"/>
      <c r="CF116" s="340" t="s">
        <v>20</v>
      </c>
      <c r="CG116" s="341"/>
      <c r="CH116" s="362" t="s">
        <v>20</v>
      </c>
      <c r="CI116" s="348" t="s">
        <v>1822</v>
      </c>
      <c r="CJ116" s="362">
        <v>4.5</v>
      </c>
      <c r="CK116" s="348"/>
      <c r="CL116" s="362" t="s">
        <v>20</v>
      </c>
      <c r="CM116" s="348"/>
      <c r="CN116" s="355" t="s">
        <v>20</v>
      </c>
      <c r="CO116" s="348"/>
      <c r="CP116" s="355" t="s">
        <v>20</v>
      </c>
      <c r="CQ116" s="348"/>
      <c r="CR116" s="362" t="s">
        <v>20</v>
      </c>
      <c r="CS116" s="348"/>
      <c r="CT116" s="342" t="s">
        <v>20</v>
      </c>
      <c r="CU116" s="347"/>
      <c r="CV116" s="467">
        <v>1.5</v>
      </c>
      <c r="CW116" s="348" t="s">
        <v>590</v>
      </c>
      <c r="CX116" s="342" t="s">
        <v>20</v>
      </c>
      <c r="CY116" s="348" t="s">
        <v>1823</v>
      </c>
      <c r="CZ116" s="348" t="s">
        <v>20</v>
      </c>
      <c r="DA116" s="348"/>
      <c r="DB116" s="340" t="s">
        <v>20</v>
      </c>
      <c r="DC116" s="341"/>
      <c r="DD116" s="331"/>
      <c r="DE116" s="331">
        <f t="shared" si="2"/>
        <v>5</v>
      </c>
    </row>
    <row r="117" spans="1:110" ht="19.149999999999999" customHeight="1" x14ac:dyDescent="0.3">
      <c r="A117" s="105">
        <v>177</v>
      </c>
      <c r="B117" s="123">
        <v>54131</v>
      </c>
      <c r="C117" s="6">
        <v>145</v>
      </c>
      <c r="D117" s="8" t="s">
        <v>2503</v>
      </c>
      <c r="E117" s="8"/>
      <c r="F117" s="32" t="s">
        <v>20</v>
      </c>
      <c r="G117" s="14"/>
      <c r="H117" s="30" t="s">
        <v>10</v>
      </c>
      <c r="I117" s="30"/>
      <c r="J117" s="53" t="s">
        <v>20</v>
      </c>
      <c r="K117" s="109"/>
      <c r="L117" s="52" t="s">
        <v>20</v>
      </c>
      <c r="N117" s="108" t="s">
        <v>20</v>
      </c>
      <c r="O117" s="109"/>
      <c r="P117" s="30" t="s">
        <v>20</v>
      </c>
      <c r="Q117" s="31"/>
      <c r="R117" s="64" t="s">
        <v>20</v>
      </c>
      <c r="S117" s="109"/>
      <c r="T117" s="22">
        <v>0.39800000000000002</v>
      </c>
      <c r="U117" s="17" t="s">
        <v>587</v>
      </c>
      <c r="V117" s="110" t="s">
        <v>20</v>
      </c>
      <c r="W117" s="54"/>
      <c r="X117" s="111" t="s">
        <v>20</v>
      </c>
      <c r="Y117" s="25" t="s">
        <v>1821</v>
      </c>
      <c r="Z117" s="29" t="s">
        <v>20</v>
      </c>
      <c r="AA117" s="17" t="s">
        <v>602</v>
      </c>
      <c r="AB117" s="29">
        <v>4</v>
      </c>
      <c r="AC117" s="17" t="s">
        <v>1824</v>
      </c>
      <c r="AD117" s="29" t="s">
        <v>20</v>
      </c>
      <c r="AE117" s="17"/>
      <c r="AF117" s="112" t="s">
        <v>20</v>
      </c>
      <c r="AG117" s="17"/>
      <c r="AH117" s="30" t="s">
        <v>20</v>
      </c>
      <c r="AJ117" s="29" t="s">
        <v>20</v>
      </c>
      <c r="AK117" s="17"/>
      <c r="AL117" s="53" t="s">
        <v>20</v>
      </c>
      <c r="AN117" s="29" t="s">
        <v>20</v>
      </c>
      <c r="AO117" s="159"/>
      <c r="AP117" s="52" t="s">
        <v>20</v>
      </c>
      <c r="AQ117" s="114"/>
      <c r="AR117" s="111" t="s">
        <v>20</v>
      </c>
      <c r="AS117" s="17"/>
      <c r="AT117" s="52" t="s">
        <v>20</v>
      </c>
      <c r="AU117" s="114"/>
      <c r="AV117" s="52" t="s">
        <v>20</v>
      </c>
      <c r="AW117" s="114"/>
      <c r="AX117" s="59" t="s">
        <v>20</v>
      </c>
      <c r="AY117" s="17"/>
      <c r="AZ117" s="63" t="s">
        <v>20</v>
      </c>
      <c r="BA117" s="109"/>
      <c r="BB117" s="111" t="s">
        <v>20</v>
      </c>
      <c r="BC117" s="109"/>
      <c r="BD117" s="115" t="s">
        <v>20</v>
      </c>
      <c r="BE117" s="17"/>
      <c r="BF117" s="141"/>
      <c r="BG117" s="109"/>
      <c r="BH117" s="63" t="s">
        <v>20</v>
      </c>
      <c r="BI117" s="17"/>
      <c r="BJ117" s="29" t="s">
        <v>20</v>
      </c>
      <c r="BK117" s="109"/>
      <c r="BL117" s="29"/>
      <c r="BM117" s="29"/>
      <c r="BN117" s="29" t="s">
        <v>20</v>
      </c>
      <c r="BO117" s="17"/>
      <c r="BP117" s="52">
        <v>5.125</v>
      </c>
      <c r="BQ117" s="114"/>
      <c r="BR117" s="117" t="s">
        <v>20</v>
      </c>
      <c r="BS117" s="118"/>
      <c r="BT117" s="29" t="s">
        <v>20</v>
      </c>
      <c r="BU117" s="17"/>
      <c r="BV117" s="29" t="s">
        <v>20</v>
      </c>
      <c r="BW117" s="17"/>
      <c r="BX117" s="29" t="s">
        <v>20</v>
      </c>
      <c r="BY117" s="17"/>
      <c r="BZ117" s="119" t="s">
        <v>20</v>
      </c>
      <c r="CA117" s="114"/>
      <c r="CB117" s="29"/>
      <c r="CC117" s="17"/>
      <c r="CD117" s="29" t="s">
        <v>20</v>
      </c>
      <c r="CE117" s="17"/>
      <c r="CF117" s="30" t="s">
        <v>20</v>
      </c>
      <c r="CG117" s="31"/>
      <c r="CH117" s="29" t="s">
        <v>20</v>
      </c>
      <c r="CI117" s="17" t="s">
        <v>1825</v>
      </c>
      <c r="CJ117" s="29">
        <v>4.5</v>
      </c>
      <c r="CK117" s="17"/>
      <c r="CL117" s="29" t="s">
        <v>20</v>
      </c>
      <c r="CM117" s="17"/>
      <c r="CN117" s="64" t="s">
        <v>20</v>
      </c>
      <c r="CO117" s="17"/>
      <c r="CP117" s="64" t="s">
        <v>20</v>
      </c>
      <c r="CQ117" s="17"/>
      <c r="CR117" s="29" t="s">
        <v>20</v>
      </c>
      <c r="CS117" s="17"/>
      <c r="CT117" s="53" t="s">
        <v>20</v>
      </c>
      <c r="CU117" s="109"/>
      <c r="CV117" s="133">
        <v>1.5</v>
      </c>
      <c r="CW117" s="17" t="s">
        <v>590</v>
      </c>
      <c r="CX117" s="53"/>
      <c r="CY117" s="17"/>
      <c r="CZ117" s="17" t="s">
        <v>20</v>
      </c>
      <c r="DA117" s="17" t="s">
        <v>1826</v>
      </c>
      <c r="DB117" s="30" t="s">
        <v>20</v>
      </c>
      <c r="DC117" s="31"/>
      <c r="DE117">
        <f t="shared" si="2"/>
        <v>5</v>
      </c>
    </row>
    <row r="118" spans="1:110" ht="19.149999999999999" customHeight="1" x14ac:dyDescent="0.3">
      <c r="A118" s="331">
        <v>178</v>
      </c>
      <c r="B118" s="123">
        <v>54111</v>
      </c>
      <c r="C118" s="6">
        <v>146</v>
      </c>
      <c r="D118" s="8" t="s">
        <v>2504</v>
      </c>
      <c r="E118" s="8"/>
      <c r="F118" s="32" t="s">
        <v>20</v>
      </c>
      <c r="G118" s="14"/>
      <c r="H118" s="30" t="s">
        <v>10</v>
      </c>
      <c r="I118" s="30"/>
      <c r="J118" s="53" t="s">
        <v>20</v>
      </c>
      <c r="K118" s="109"/>
      <c r="L118" s="52" t="s">
        <v>20</v>
      </c>
      <c r="N118" s="108" t="s">
        <v>20</v>
      </c>
      <c r="O118" s="109"/>
      <c r="P118" s="30" t="s">
        <v>20</v>
      </c>
      <c r="Q118" s="31"/>
      <c r="R118" s="64" t="s">
        <v>20</v>
      </c>
      <c r="S118" s="109"/>
      <c r="T118" s="22">
        <v>0.39800000000000002</v>
      </c>
      <c r="U118" s="17" t="s">
        <v>587</v>
      </c>
      <c r="V118" s="110" t="s">
        <v>20</v>
      </c>
      <c r="W118" s="54"/>
      <c r="X118" s="111" t="s">
        <v>20</v>
      </c>
      <c r="Y118" s="25" t="s">
        <v>1821</v>
      </c>
      <c r="Z118" s="29" t="s">
        <v>20</v>
      </c>
      <c r="AA118" s="17" t="s">
        <v>602</v>
      </c>
      <c r="AB118" s="29">
        <v>4</v>
      </c>
      <c r="AC118" s="17"/>
      <c r="AD118" s="29" t="s">
        <v>20</v>
      </c>
      <c r="AE118" s="17"/>
      <c r="AF118" s="112" t="s">
        <v>20</v>
      </c>
      <c r="AG118" s="17"/>
      <c r="AH118" s="30" t="s">
        <v>20</v>
      </c>
      <c r="AJ118" s="29" t="s">
        <v>20</v>
      </c>
      <c r="AK118" s="17"/>
      <c r="AL118" s="53" t="s">
        <v>20</v>
      </c>
      <c r="AN118" s="29" t="s">
        <v>20</v>
      </c>
      <c r="AO118" s="17"/>
      <c r="AP118" s="52" t="s">
        <v>20</v>
      </c>
      <c r="AQ118" s="114"/>
      <c r="AR118" s="29" t="s">
        <v>20</v>
      </c>
      <c r="AS118" s="17"/>
      <c r="AT118" s="52" t="s">
        <v>20</v>
      </c>
      <c r="AU118" s="114"/>
      <c r="AV118" s="52" t="s">
        <v>20</v>
      </c>
      <c r="AW118" s="114"/>
      <c r="AX118" s="59" t="s">
        <v>20</v>
      </c>
      <c r="AY118" s="17"/>
      <c r="AZ118" s="63" t="s">
        <v>20</v>
      </c>
      <c r="BA118" s="109"/>
      <c r="BB118" s="29" t="s">
        <v>20</v>
      </c>
      <c r="BC118" s="109"/>
      <c r="BD118" s="115" t="s">
        <v>20</v>
      </c>
      <c r="BE118" s="17"/>
      <c r="BF118" s="141" t="s">
        <v>10</v>
      </c>
      <c r="BG118" s="109"/>
      <c r="BH118" s="63" t="s">
        <v>20</v>
      </c>
      <c r="BI118" s="17"/>
      <c r="BJ118" s="29" t="s">
        <v>20</v>
      </c>
      <c r="BK118" s="109"/>
      <c r="BL118" s="29"/>
      <c r="BM118" s="29"/>
      <c r="BN118" s="29" t="s">
        <v>20</v>
      </c>
      <c r="BO118" s="17"/>
      <c r="BP118" s="52">
        <v>5.125</v>
      </c>
      <c r="BQ118" s="114"/>
      <c r="BR118" s="117" t="s">
        <v>20</v>
      </c>
      <c r="BS118" s="118"/>
      <c r="BT118" s="29" t="s">
        <v>20</v>
      </c>
      <c r="BU118" s="17"/>
      <c r="BV118" s="29" t="s">
        <v>20</v>
      </c>
      <c r="BW118" s="17"/>
      <c r="BX118" s="29" t="s">
        <v>20</v>
      </c>
      <c r="BY118" s="17"/>
      <c r="BZ118" s="119" t="s">
        <v>20</v>
      </c>
      <c r="CA118" s="114"/>
      <c r="CB118" s="29"/>
      <c r="CC118" s="17"/>
      <c r="CD118" s="29" t="s">
        <v>20</v>
      </c>
      <c r="CE118" s="17"/>
      <c r="CF118" s="30" t="s">
        <v>20</v>
      </c>
      <c r="CG118" s="31"/>
      <c r="CH118" s="29" t="s">
        <v>20</v>
      </c>
      <c r="CI118" s="17" t="s">
        <v>1827</v>
      </c>
      <c r="CJ118" s="29">
        <v>4.5</v>
      </c>
      <c r="CK118" s="17"/>
      <c r="CL118" s="29" t="s">
        <v>20</v>
      </c>
      <c r="CM118" s="17"/>
      <c r="CN118" s="64" t="s">
        <v>20</v>
      </c>
      <c r="CO118" s="17"/>
      <c r="CP118" s="64" t="s">
        <v>20</v>
      </c>
      <c r="CQ118" s="17"/>
      <c r="CR118" s="29" t="s">
        <v>20</v>
      </c>
      <c r="CS118" s="17"/>
      <c r="CT118" s="53" t="s">
        <v>20</v>
      </c>
      <c r="CU118" s="109"/>
      <c r="CV118" s="133">
        <v>1.5</v>
      </c>
      <c r="CW118" s="17" t="s">
        <v>590</v>
      </c>
      <c r="CX118" s="53" t="s">
        <v>20</v>
      </c>
      <c r="CY118" s="17" t="s">
        <v>1828</v>
      </c>
      <c r="CZ118" s="17" t="s">
        <v>20</v>
      </c>
      <c r="DA118" s="17"/>
      <c r="DB118" s="30" t="s">
        <v>20</v>
      </c>
      <c r="DC118" s="31"/>
      <c r="DE118">
        <f t="shared" si="2"/>
        <v>5</v>
      </c>
    </row>
    <row r="119" spans="1:110" ht="19.149999999999999" customHeight="1" x14ac:dyDescent="0.3">
      <c r="A119" s="105">
        <v>179</v>
      </c>
      <c r="B119" s="328">
        <v>6212</v>
      </c>
      <c r="C119" s="330">
        <v>147</v>
      </c>
      <c r="D119" s="329" t="s">
        <v>307</v>
      </c>
      <c r="E119" s="329"/>
      <c r="F119" s="336" t="s">
        <v>20</v>
      </c>
      <c r="G119" s="338"/>
      <c r="H119" s="340" t="s">
        <v>10</v>
      </c>
      <c r="I119" s="340"/>
      <c r="J119" s="342" t="s">
        <v>20</v>
      </c>
      <c r="K119" s="347"/>
      <c r="L119" s="351" t="s">
        <v>20</v>
      </c>
      <c r="M119" s="352"/>
      <c r="N119" s="345" t="s">
        <v>20</v>
      </c>
      <c r="O119" s="347"/>
      <c r="P119" s="340" t="s">
        <v>20</v>
      </c>
      <c r="Q119" s="341"/>
      <c r="R119" s="355" t="s">
        <v>20</v>
      </c>
      <c r="S119" s="347"/>
      <c r="T119" s="360">
        <v>0.39800000000000002</v>
      </c>
      <c r="U119" s="348" t="s">
        <v>587</v>
      </c>
      <c r="V119" s="365" t="s">
        <v>20</v>
      </c>
      <c r="W119" s="368"/>
      <c r="X119" s="370" t="s">
        <v>20</v>
      </c>
      <c r="Y119" s="373" t="s">
        <v>1821</v>
      </c>
      <c r="Z119" s="362" t="s">
        <v>20</v>
      </c>
      <c r="AA119" s="348" t="s">
        <v>602</v>
      </c>
      <c r="AB119" s="362">
        <v>4</v>
      </c>
      <c r="AC119" s="348"/>
      <c r="AD119" s="362" t="s">
        <v>20</v>
      </c>
      <c r="AE119" s="348"/>
      <c r="AF119" s="112" t="s">
        <v>20</v>
      </c>
      <c r="AG119" s="348"/>
      <c r="AH119" s="340" t="s">
        <v>20</v>
      </c>
      <c r="AI119" s="341"/>
      <c r="AJ119" s="362" t="s">
        <v>20</v>
      </c>
      <c r="AK119" s="348"/>
      <c r="AL119" s="342" t="s">
        <v>20</v>
      </c>
      <c r="AM119" s="353"/>
      <c r="AN119" s="362" t="s">
        <v>20</v>
      </c>
      <c r="AO119" s="348"/>
      <c r="AP119" s="351" t="s">
        <v>20</v>
      </c>
      <c r="AQ119" s="379"/>
      <c r="AR119" s="362" t="s">
        <v>20</v>
      </c>
      <c r="AS119" s="348"/>
      <c r="AT119" s="351" t="s">
        <v>20</v>
      </c>
      <c r="AU119" s="379"/>
      <c r="AV119" s="351" t="s">
        <v>20</v>
      </c>
      <c r="AW119" s="379"/>
      <c r="AX119" s="380" t="s">
        <v>20</v>
      </c>
      <c r="AY119" s="348"/>
      <c r="AZ119" s="382" t="s">
        <v>20</v>
      </c>
      <c r="BA119" s="347"/>
      <c r="BB119" s="362" t="s">
        <v>20</v>
      </c>
      <c r="BC119" s="347"/>
      <c r="BD119" s="386" t="s">
        <v>20</v>
      </c>
      <c r="BE119" s="348"/>
      <c r="BF119" s="141" t="s">
        <v>10</v>
      </c>
      <c r="BG119" s="347"/>
      <c r="BH119" s="382" t="s">
        <v>20</v>
      </c>
      <c r="BI119" s="348"/>
      <c r="BJ119" s="362" t="s">
        <v>20</v>
      </c>
      <c r="BK119" s="347"/>
      <c r="BL119" s="362"/>
      <c r="BM119" s="362"/>
      <c r="BN119" s="362" t="s">
        <v>20</v>
      </c>
      <c r="BO119" s="348"/>
      <c r="BP119" s="351">
        <v>5.125</v>
      </c>
      <c r="BQ119" s="379" t="s">
        <v>1829</v>
      </c>
      <c r="BR119" s="357" t="s">
        <v>20</v>
      </c>
      <c r="BS119" s="394"/>
      <c r="BT119" s="362" t="s">
        <v>20</v>
      </c>
      <c r="BU119" s="348"/>
      <c r="BV119" s="362" t="s">
        <v>20</v>
      </c>
      <c r="BW119" s="348"/>
      <c r="BX119" s="362" t="s">
        <v>20</v>
      </c>
      <c r="BY119" s="348"/>
      <c r="BZ119" s="396" t="s">
        <v>20</v>
      </c>
      <c r="CA119" s="379"/>
      <c r="CB119" s="362"/>
      <c r="CC119" s="348"/>
      <c r="CD119" s="362" t="s">
        <v>20</v>
      </c>
      <c r="CE119" s="348"/>
      <c r="CF119" s="340" t="s">
        <v>20</v>
      </c>
      <c r="CG119" s="341"/>
      <c r="CH119" s="362" t="s">
        <v>20</v>
      </c>
      <c r="CI119" s="348" t="s">
        <v>1830</v>
      </c>
      <c r="CJ119" s="362" t="s">
        <v>20</v>
      </c>
      <c r="CK119" s="348"/>
      <c r="CL119" s="362" t="s">
        <v>20</v>
      </c>
      <c r="CM119" s="348"/>
      <c r="CN119" s="355" t="s">
        <v>20</v>
      </c>
      <c r="CO119" s="348"/>
      <c r="CP119" s="355" t="s">
        <v>20</v>
      </c>
      <c r="CQ119" s="348"/>
      <c r="CR119" s="362" t="s">
        <v>20</v>
      </c>
      <c r="CS119" s="348"/>
      <c r="CT119" s="342" t="s">
        <v>20</v>
      </c>
      <c r="CU119" s="347"/>
      <c r="CV119" s="362">
        <v>1.5</v>
      </c>
      <c r="CW119" s="348" t="s">
        <v>590</v>
      </c>
      <c r="CX119" s="342" t="s">
        <v>20</v>
      </c>
      <c r="CY119" s="348" t="s">
        <v>1828</v>
      </c>
      <c r="CZ119" s="348" t="s">
        <v>20</v>
      </c>
      <c r="DA119" s="348"/>
      <c r="DB119" s="340" t="s">
        <v>20</v>
      </c>
      <c r="DC119" s="341"/>
      <c r="DD119" s="331"/>
      <c r="DE119" s="331">
        <f t="shared" si="2"/>
        <v>4</v>
      </c>
    </row>
    <row r="120" spans="1:110" ht="19.149999999999999" customHeight="1" x14ac:dyDescent="0.3">
      <c r="A120" s="331">
        <v>180</v>
      </c>
      <c r="B120" s="123">
        <v>54133</v>
      </c>
      <c r="C120" s="6">
        <v>148</v>
      </c>
      <c r="D120" s="8" t="s">
        <v>2505</v>
      </c>
      <c r="E120" s="8"/>
      <c r="F120" s="32" t="s">
        <v>20</v>
      </c>
      <c r="G120" s="14"/>
      <c r="H120" s="30"/>
      <c r="I120" s="30"/>
      <c r="J120" s="53" t="s">
        <v>20</v>
      </c>
      <c r="K120" s="109"/>
      <c r="L120" s="52" t="s">
        <v>20</v>
      </c>
      <c r="N120" s="108" t="s">
        <v>20</v>
      </c>
      <c r="O120" s="109"/>
      <c r="P120" s="30" t="s">
        <v>20</v>
      </c>
      <c r="Q120" s="31"/>
      <c r="R120" s="64" t="s">
        <v>20</v>
      </c>
      <c r="S120" s="109"/>
      <c r="T120" s="22">
        <v>0.39800000000000002</v>
      </c>
      <c r="U120" s="17" t="s">
        <v>587</v>
      </c>
      <c r="V120" s="110" t="s">
        <v>20</v>
      </c>
      <c r="W120" s="54"/>
      <c r="X120" s="111" t="s">
        <v>20</v>
      </c>
      <c r="Y120" s="25" t="s">
        <v>1821</v>
      </c>
      <c r="Z120" s="29" t="s">
        <v>20</v>
      </c>
      <c r="AA120" s="17" t="s">
        <v>602</v>
      </c>
      <c r="AB120" s="53">
        <v>4</v>
      </c>
      <c r="AC120" s="17" t="s">
        <v>1831</v>
      </c>
      <c r="AD120" s="29" t="s">
        <v>20</v>
      </c>
      <c r="AE120" s="17"/>
      <c r="AF120" s="112" t="s">
        <v>20</v>
      </c>
      <c r="AG120" s="17"/>
      <c r="AH120" s="30" t="s">
        <v>20</v>
      </c>
      <c r="AJ120" s="29" t="s">
        <v>20</v>
      </c>
      <c r="AK120" s="17"/>
      <c r="AL120" s="53" t="s">
        <v>20</v>
      </c>
      <c r="AN120" s="29" t="s">
        <v>20</v>
      </c>
      <c r="AO120" s="17"/>
      <c r="AP120" s="52" t="s">
        <v>20</v>
      </c>
      <c r="AQ120" s="114"/>
      <c r="AR120" s="29" t="s">
        <v>20</v>
      </c>
      <c r="AS120" s="17"/>
      <c r="AT120" s="52" t="s">
        <v>20</v>
      </c>
      <c r="AU120" s="114"/>
      <c r="AV120" s="52" t="s">
        <v>20</v>
      </c>
      <c r="AW120" s="114"/>
      <c r="AX120" s="59" t="s">
        <v>20</v>
      </c>
      <c r="AY120" s="17"/>
      <c r="AZ120" s="63" t="s">
        <v>20</v>
      </c>
      <c r="BA120" s="109"/>
      <c r="BB120" s="29" t="s">
        <v>20</v>
      </c>
      <c r="BC120" s="109"/>
      <c r="BD120" s="115" t="s">
        <v>20</v>
      </c>
      <c r="BE120" s="17"/>
      <c r="BF120" s="141" t="s">
        <v>10</v>
      </c>
      <c r="BG120" s="109"/>
      <c r="BH120" s="63" t="s">
        <v>20</v>
      </c>
      <c r="BI120" s="17"/>
      <c r="BJ120" s="29" t="s">
        <v>20</v>
      </c>
      <c r="BK120" s="109"/>
      <c r="BL120" s="29"/>
      <c r="BM120" s="29"/>
      <c r="BN120" s="29" t="s">
        <v>20</v>
      </c>
      <c r="BO120" s="17"/>
      <c r="BP120" s="52">
        <v>5.125</v>
      </c>
      <c r="BQ120" s="114"/>
      <c r="BR120" s="117" t="s">
        <v>20</v>
      </c>
      <c r="BS120" s="118"/>
      <c r="BT120" s="29" t="s">
        <v>20</v>
      </c>
      <c r="BU120" s="17"/>
      <c r="BV120" s="29" t="s">
        <v>20</v>
      </c>
      <c r="BW120" s="17"/>
      <c r="BX120" s="29" t="s">
        <v>20</v>
      </c>
      <c r="BY120" s="17"/>
      <c r="BZ120" s="119" t="s">
        <v>20</v>
      </c>
      <c r="CA120" s="114"/>
      <c r="CB120" s="29"/>
      <c r="CC120" s="17"/>
      <c r="CD120" s="29" t="s">
        <v>20</v>
      </c>
      <c r="CE120" s="17"/>
      <c r="CF120" s="30" t="s">
        <v>20</v>
      </c>
      <c r="CG120" s="31"/>
      <c r="CH120" s="29" t="s">
        <v>20</v>
      </c>
      <c r="CI120" s="17" t="s">
        <v>1832</v>
      </c>
      <c r="CJ120" s="29">
        <v>4.5</v>
      </c>
      <c r="CK120" s="17"/>
      <c r="CL120" s="29" t="s">
        <v>20</v>
      </c>
      <c r="CM120" s="17"/>
      <c r="CN120" s="64" t="s">
        <v>20</v>
      </c>
      <c r="CO120" s="17"/>
      <c r="CP120" s="64" t="s">
        <v>20</v>
      </c>
      <c r="CQ120" s="17"/>
      <c r="CR120" s="29" t="s">
        <v>20</v>
      </c>
      <c r="CS120" s="17"/>
      <c r="CT120" s="53" t="s">
        <v>20</v>
      </c>
      <c r="CU120" s="109"/>
      <c r="CV120" s="133">
        <v>1.5</v>
      </c>
      <c r="CW120" s="17" t="s">
        <v>590</v>
      </c>
      <c r="CX120" s="53" t="s">
        <v>20</v>
      </c>
      <c r="CY120" s="17" t="s">
        <v>1828</v>
      </c>
      <c r="CZ120" s="17" t="s">
        <v>20</v>
      </c>
      <c r="DA120" s="17"/>
      <c r="DB120" s="30" t="s">
        <v>20</v>
      </c>
      <c r="DC120" s="31"/>
      <c r="DE120">
        <f t="shared" si="2"/>
        <v>5</v>
      </c>
    </row>
    <row r="121" spans="1:110" ht="19.149999999999999" customHeight="1" x14ac:dyDescent="0.3">
      <c r="A121" s="105">
        <v>181</v>
      </c>
      <c r="B121" s="328">
        <v>54137</v>
      </c>
      <c r="C121" s="330">
        <v>149</v>
      </c>
      <c r="D121" s="329" t="s">
        <v>2506</v>
      </c>
      <c r="E121" s="329"/>
      <c r="F121" s="336" t="s">
        <v>20</v>
      </c>
      <c r="G121" s="338"/>
      <c r="H121" s="340"/>
      <c r="I121" s="340"/>
      <c r="J121" s="342" t="s">
        <v>20</v>
      </c>
      <c r="K121" s="347"/>
      <c r="L121" s="351" t="s">
        <v>20</v>
      </c>
      <c r="M121" s="352"/>
      <c r="N121" s="345" t="s">
        <v>20</v>
      </c>
      <c r="O121" s="347"/>
      <c r="P121" s="340" t="s">
        <v>20</v>
      </c>
      <c r="Q121" s="341"/>
      <c r="R121" s="355" t="s">
        <v>20</v>
      </c>
      <c r="S121" s="347"/>
      <c r="T121" s="360">
        <v>0.39800000000000002</v>
      </c>
      <c r="U121" s="348" t="s">
        <v>587</v>
      </c>
      <c r="V121" s="365" t="s">
        <v>20</v>
      </c>
      <c r="W121" s="368"/>
      <c r="X121" s="370" t="s">
        <v>20</v>
      </c>
      <c r="Y121" s="373" t="s">
        <v>1821</v>
      </c>
      <c r="Z121" s="362" t="s">
        <v>20</v>
      </c>
      <c r="AA121" s="348" t="s">
        <v>602</v>
      </c>
      <c r="AB121" s="342">
        <v>4</v>
      </c>
      <c r="AC121" s="348" t="s">
        <v>1831</v>
      </c>
      <c r="AD121" s="362" t="s">
        <v>20</v>
      </c>
      <c r="AE121" s="348"/>
      <c r="AF121" s="112" t="s">
        <v>20</v>
      </c>
      <c r="AG121" s="348"/>
      <c r="AH121" s="340" t="s">
        <v>20</v>
      </c>
      <c r="AI121" s="341"/>
      <c r="AJ121" s="362" t="s">
        <v>20</v>
      </c>
      <c r="AK121" s="348"/>
      <c r="AL121" s="342" t="s">
        <v>20</v>
      </c>
      <c r="AM121" s="353"/>
      <c r="AN121" s="362" t="s">
        <v>20</v>
      </c>
      <c r="AO121" s="348"/>
      <c r="AP121" s="351" t="s">
        <v>20</v>
      </c>
      <c r="AQ121" s="379"/>
      <c r="AR121" s="362" t="s">
        <v>20</v>
      </c>
      <c r="AS121" s="348"/>
      <c r="AT121" s="351" t="s">
        <v>20</v>
      </c>
      <c r="AU121" s="379"/>
      <c r="AV121" s="351" t="s">
        <v>20</v>
      </c>
      <c r="AW121" s="379"/>
      <c r="AX121" s="380" t="s">
        <v>20</v>
      </c>
      <c r="AY121" s="348"/>
      <c r="AZ121" s="382" t="s">
        <v>20</v>
      </c>
      <c r="BA121" s="347"/>
      <c r="BB121" s="362" t="s">
        <v>20</v>
      </c>
      <c r="BC121" s="347"/>
      <c r="BD121" s="386" t="s">
        <v>20</v>
      </c>
      <c r="BE121" s="348"/>
      <c r="BF121" s="141" t="s">
        <v>10</v>
      </c>
      <c r="BG121" s="347"/>
      <c r="BH121" s="382" t="s">
        <v>20</v>
      </c>
      <c r="BI121" s="348"/>
      <c r="BJ121" s="362" t="s">
        <v>20</v>
      </c>
      <c r="BK121" s="347"/>
      <c r="BL121" s="362"/>
      <c r="BM121" s="362"/>
      <c r="BN121" s="362" t="s">
        <v>20</v>
      </c>
      <c r="BO121" s="348"/>
      <c r="BP121" s="351">
        <v>5.125</v>
      </c>
      <c r="BQ121" s="379"/>
      <c r="BR121" s="357" t="s">
        <v>20</v>
      </c>
      <c r="BS121" s="394"/>
      <c r="BT121" s="362" t="s">
        <v>20</v>
      </c>
      <c r="BU121" s="348"/>
      <c r="BV121" s="362" t="s">
        <v>20</v>
      </c>
      <c r="BW121" s="348"/>
      <c r="BX121" s="362" t="s">
        <v>20</v>
      </c>
      <c r="BY121" s="348"/>
      <c r="BZ121" s="396" t="s">
        <v>20</v>
      </c>
      <c r="CA121" s="379"/>
      <c r="CB121" s="362"/>
      <c r="CC121" s="348"/>
      <c r="CD121" s="362" t="s">
        <v>20</v>
      </c>
      <c r="CE121" s="348"/>
      <c r="CF121" s="340" t="s">
        <v>20</v>
      </c>
      <c r="CG121" s="341"/>
      <c r="CH121" s="362" t="s">
        <v>20</v>
      </c>
      <c r="CI121" s="348" t="s">
        <v>1833</v>
      </c>
      <c r="CJ121" s="362">
        <v>4.5</v>
      </c>
      <c r="CK121" s="348"/>
      <c r="CL121" s="362" t="s">
        <v>20</v>
      </c>
      <c r="CM121" s="348"/>
      <c r="CN121" s="355">
        <v>6.25</v>
      </c>
      <c r="CO121" s="348"/>
      <c r="CP121" s="355" t="s">
        <v>20</v>
      </c>
      <c r="CQ121" s="348"/>
      <c r="CR121" s="362" t="s">
        <v>20</v>
      </c>
      <c r="CS121" s="17"/>
      <c r="CT121" s="53" t="s">
        <v>20</v>
      </c>
      <c r="CU121" s="109"/>
      <c r="CV121" s="133">
        <v>1.5</v>
      </c>
      <c r="CW121" s="17" t="s">
        <v>590</v>
      </c>
      <c r="CX121" s="53">
        <v>6</v>
      </c>
      <c r="CY121" s="17" t="s">
        <v>1834</v>
      </c>
      <c r="CZ121" s="17" t="s">
        <v>20</v>
      </c>
      <c r="DA121" s="17"/>
      <c r="DB121" s="30" t="s">
        <v>20</v>
      </c>
      <c r="DC121" s="31"/>
      <c r="DE121">
        <f t="shared" si="2"/>
        <v>7</v>
      </c>
    </row>
    <row r="122" spans="1:110" ht="19.149999999999999" customHeight="1" x14ac:dyDescent="0.3">
      <c r="A122" s="331">
        <v>182</v>
      </c>
      <c r="B122" s="123">
        <v>6215</v>
      </c>
      <c r="C122" s="6">
        <v>150</v>
      </c>
      <c r="D122" s="8" t="s">
        <v>310</v>
      </c>
      <c r="E122" s="8"/>
      <c r="F122" s="32" t="s">
        <v>20</v>
      </c>
      <c r="G122" s="14"/>
      <c r="H122" s="30"/>
      <c r="I122" s="30"/>
      <c r="J122" s="53" t="s">
        <v>20</v>
      </c>
      <c r="K122" s="109"/>
      <c r="L122" s="52" t="s">
        <v>20</v>
      </c>
      <c r="N122" s="108" t="s">
        <v>20</v>
      </c>
      <c r="O122" s="109"/>
      <c r="P122" s="30" t="s">
        <v>20</v>
      </c>
      <c r="Q122" s="31"/>
      <c r="R122" s="64" t="s">
        <v>20</v>
      </c>
      <c r="S122" s="109"/>
      <c r="T122" s="22">
        <v>0.39800000000000002</v>
      </c>
      <c r="U122" s="17" t="s">
        <v>587</v>
      </c>
      <c r="V122" s="110" t="s">
        <v>20</v>
      </c>
      <c r="W122" s="54"/>
      <c r="X122" s="111" t="s">
        <v>20</v>
      </c>
      <c r="Y122" s="25" t="s">
        <v>1821</v>
      </c>
      <c r="Z122" s="29" t="s">
        <v>20</v>
      </c>
      <c r="AA122" s="17" t="s">
        <v>602</v>
      </c>
      <c r="AB122" s="29">
        <v>4</v>
      </c>
      <c r="AC122" s="17"/>
      <c r="AD122" s="29" t="s">
        <v>20</v>
      </c>
      <c r="AE122" s="17"/>
      <c r="AF122" s="112" t="s">
        <v>20</v>
      </c>
      <c r="AG122" s="17"/>
      <c r="AH122" s="30" t="s">
        <v>20</v>
      </c>
      <c r="AJ122" s="29" t="s">
        <v>20</v>
      </c>
      <c r="AK122" s="17" t="s">
        <v>1835</v>
      </c>
      <c r="AL122" s="53" t="s">
        <v>20</v>
      </c>
      <c r="AN122" s="29" t="s">
        <v>20</v>
      </c>
      <c r="AO122" s="17"/>
      <c r="AP122" s="52" t="s">
        <v>20</v>
      </c>
      <c r="AQ122" s="114"/>
      <c r="AR122" s="29" t="s">
        <v>20</v>
      </c>
      <c r="AS122" s="17"/>
      <c r="AT122" s="52" t="s">
        <v>20</v>
      </c>
      <c r="AU122" s="114"/>
      <c r="AV122" s="52" t="s">
        <v>20</v>
      </c>
      <c r="AW122" s="114"/>
      <c r="AX122" s="59" t="s">
        <v>20</v>
      </c>
      <c r="AY122" s="29"/>
      <c r="AZ122" s="63" t="s">
        <v>20</v>
      </c>
      <c r="BA122" s="109"/>
      <c r="BB122" s="29" t="s">
        <v>20</v>
      </c>
      <c r="BC122" s="109"/>
      <c r="BD122" s="115" t="s">
        <v>20</v>
      </c>
      <c r="BE122" s="29"/>
      <c r="BF122" s="141" t="s">
        <v>10</v>
      </c>
      <c r="BG122" s="109"/>
      <c r="BH122" s="63" t="s">
        <v>20</v>
      </c>
      <c r="BI122" s="17"/>
      <c r="BJ122" s="29" t="s">
        <v>20</v>
      </c>
      <c r="BK122" s="53"/>
      <c r="BL122" s="29"/>
      <c r="BM122" s="29"/>
      <c r="BN122" s="29" t="s">
        <v>20</v>
      </c>
      <c r="BO122" s="29"/>
      <c r="BP122" s="52">
        <v>5.125</v>
      </c>
      <c r="BQ122" s="114" t="s">
        <v>1829</v>
      </c>
      <c r="BR122" s="117" t="s">
        <v>20</v>
      </c>
      <c r="BS122" s="118"/>
      <c r="BT122" s="29" t="s">
        <v>20</v>
      </c>
      <c r="BU122" s="29"/>
      <c r="BV122" s="29" t="s">
        <v>20</v>
      </c>
      <c r="BW122" s="29"/>
      <c r="BX122" s="29" t="s">
        <v>20</v>
      </c>
      <c r="BY122" s="29"/>
      <c r="BZ122" s="119" t="s">
        <v>20</v>
      </c>
      <c r="CA122" s="114"/>
      <c r="CB122" s="29"/>
      <c r="CC122" s="17"/>
      <c r="CD122" s="29" t="s">
        <v>20</v>
      </c>
      <c r="CE122" s="29"/>
      <c r="CF122" s="30" t="s">
        <v>20</v>
      </c>
      <c r="CG122" s="31"/>
      <c r="CH122" s="29" t="s">
        <v>20</v>
      </c>
      <c r="CI122" s="17" t="s">
        <v>1836</v>
      </c>
      <c r="CJ122" s="29" t="s">
        <v>20</v>
      </c>
      <c r="CK122" s="17" t="s">
        <v>1837</v>
      </c>
      <c r="CL122" s="29" t="s">
        <v>20</v>
      </c>
      <c r="CM122" s="17"/>
      <c r="CN122" s="64" t="s">
        <v>20</v>
      </c>
      <c r="CO122" s="17"/>
      <c r="CP122" s="64" t="s">
        <v>20</v>
      </c>
      <c r="CQ122" s="29"/>
      <c r="CR122" s="29" t="s">
        <v>20</v>
      </c>
      <c r="CS122" s="29"/>
      <c r="CT122" s="53" t="s">
        <v>20</v>
      </c>
      <c r="CU122" s="53"/>
      <c r="CV122" s="29">
        <v>1.5</v>
      </c>
      <c r="CW122" s="17" t="s">
        <v>590</v>
      </c>
      <c r="CX122" s="53" t="s">
        <v>20</v>
      </c>
      <c r="CY122" s="17" t="s">
        <v>1838</v>
      </c>
      <c r="CZ122" s="17" t="s">
        <v>20</v>
      </c>
      <c r="DA122" s="17"/>
      <c r="DB122" s="30" t="s">
        <v>20</v>
      </c>
      <c r="DC122" s="31"/>
      <c r="DE122">
        <f t="shared" si="2"/>
        <v>4</v>
      </c>
    </row>
    <row r="123" spans="1:110" ht="19.149999999999999" customHeight="1" x14ac:dyDescent="0.3">
      <c r="A123" s="105">
        <v>183</v>
      </c>
      <c r="B123" s="328">
        <v>62311</v>
      </c>
      <c r="C123" s="330">
        <v>151</v>
      </c>
      <c r="D123" s="329" t="s">
        <v>311</v>
      </c>
      <c r="E123" s="329"/>
      <c r="F123" s="336" t="s">
        <v>20</v>
      </c>
      <c r="G123" s="338"/>
      <c r="H123" s="340"/>
      <c r="I123" s="340"/>
      <c r="J123" s="342" t="s">
        <v>20</v>
      </c>
      <c r="K123" s="347"/>
      <c r="L123" s="351" t="s">
        <v>20</v>
      </c>
      <c r="M123" s="352" t="s">
        <v>1839</v>
      </c>
      <c r="N123" s="345" t="s">
        <v>20</v>
      </c>
      <c r="O123" s="347"/>
      <c r="P123" s="340" t="s">
        <v>20</v>
      </c>
      <c r="Q123" s="341"/>
      <c r="R123" s="355" t="s">
        <v>20</v>
      </c>
      <c r="S123" s="347" t="s">
        <v>312</v>
      </c>
      <c r="T123" s="360">
        <v>0.39800000000000002</v>
      </c>
      <c r="U123" s="348" t="s">
        <v>587</v>
      </c>
      <c r="V123" s="365" t="s">
        <v>20</v>
      </c>
      <c r="W123" s="368"/>
      <c r="X123" s="370" t="s">
        <v>20</v>
      </c>
      <c r="Y123" s="373" t="s">
        <v>1821</v>
      </c>
      <c r="Z123" s="362" t="s">
        <v>20</v>
      </c>
      <c r="AA123" s="348" t="s">
        <v>602</v>
      </c>
      <c r="AB123" s="362">
        <v>4</v>
      </c>
      <c r="AC123" s="348"/>
      <c r="AD123" s="362" t="s">
        <v>20</v>
      </c>
      <c r="AE123" s="348"/>
      <c r="AF123" s="112" t="s">
        <v>20</v>
      </c>
      <c r="AG123" s="348"/>
      <c r="AH123" s="340" t="s">
        <v>20</v>
      </c>
      <c r="AI123" s="341"/>
      <c r="AJ123" s="362" t="s">
        <v>20</v>
      </c>
      <c r="AK123" s="348"/>
      <c r="AL123" s="342" t="s">
        <v>20</v>
      </c>
      <c r="AM123" s="353"/>
      <c r="AN123" s="362" t="s">
        <v>20</v>
      </c>
      <c r="AO123" s="348"/>
      <c r="AP123" s="351" t="s">
        <v>20</v>
      </c>
      <c r="AQ123" s="379"/>
      <c r="AR123" s="362" t="s">
        <v>20</v>
      </c>
      <c r="AS123" s="348"/>
      <c r="AT123" s="351" t="s">
        <v>20</v>
      </c>
      <c r="AU123" s="379"/>
      <c r="AV123" s="351" t="s">
        <v>20</v>
      </c>
      <c r="AW123" s="379"/>
      <c r="AX123" s="380" t="s">
        <v>20</v>
      </c>
      <c r="AY123" s="348"/>
      <c r="AZ123" s="382" t="s">
        <v>20</v>
      </c>
      <c r="BA123" s="347"/>
      <c r="BB123" s="362" t="s">
        <v>20</v>
      </c>
      <c r="BC123" s="347"/>
      <c r="BD123" s="386" t="s">
        <v>20</v>
      </c>
      <c r="BE123" s="348"/>
      <c r="BF123" s="141" t="s">
        <v>10</v>
      </c>
      <c r="BG123" s="347"/>
      <c r="BH123" s="382" t="s">
        <v>20</v>
      </c>
      <c r="BI123" s="348"/>
      <c r="BJ123" s="362" t="s">
        <v>20</v>
      </c>
      <c r="BK123" s="347"/>
      <c r="BL123" s="362"/>
      <c r="BM123" s="362"/>
      <c r="BN123" s="362" t="s">
        <v>20</v>
      </c>
      <c r="BO123" s="348"/>
      <c r="BP123" s="351">
        <v>5.125</v>
      </c>
      <c r="BQ123" s="379" t="s">
        <v>1829</v>
      </c>
      <c r="BR123" s="357" t="s">
        <v>20</v>
      </c>
      <c r="BS123" s="394"/>
      <c r="BT123" s="362" t="s">
        <v>20</v>
      </c>
      <c r="BU123" s="348"/>
      <c r="BV123" s="362" t="s">
        <v>20</v>
      </c>
      <c r="BW123" s="348"/>
      <c r="BX123" s="362" t="s">
        <v>20</v>
      </c>
      <c r="BY123" s="348"/>
      <c r="BZ123" s="396" t="s">
        <v>20</v>
      </c>
      <c r="CA123" s="379"/>
      <c r="CB123" s="362"/>
      <c r="CC123" s="348"/>
      <c r="CD123" s="362" t="s">
        <v>20</v>
      </c>
      <c r="CE123" s="348"/>
      <c r="CF123" s="340" t="s">
        <v>20</v>
      </c>
      <c r="CG123" s="341"/>
      <c r="CH123" s="362" t="s">
        <v>20</v>
      </c>
      <c r="CI123" s="348" t="s">
        <v>1840</v>
      </c>
      <c r="CJ123" s="362" t="s">
        <v>20</v>
      </c>
      <c r="CK123" s="348"/>
      <c r="CL123" s="362" t="s">
        <v>20</v>
      </c>
      <c r="CM123" s="348"/>
      <c r="CN123" s="355" t="s">
        <v>20</v>
      </c>
      <c r="CO123" s="348"/>
      <c r="CP123" s="355" t="s">
        <v>20</v>
      </c>
      <c r="CQ123" s="348"/>
      <c r="CR123" s="362" t="s">
        <v>20</v>
      </c>
      <c r="CS123" s="348"/>
      <c r="CT123" s="342" t="s">
        <v>20</v>
      </c>
      <c r="CU123" s="347"/>
      <c r="CV123" s="362">
        <v>1.5</v>
      </c>
      <c r="CW123" s="348" t="s">
        <v>590</v>
      </c>
      <c r="CX123" s="342" t="s">
        <v>20</v>
      </c>
      <c r="CY123" s="348"/>
      <c r="CZ123" s="348" t="s">
        <v>20</v>
      </c>
      <c r="DA123" s="348"/>
      <c r="DB123" s="340" t="s">
        <v>20</v>
      </c>
      <c r="DC123" s="341"/>
      <c r="DD123" s="331"/>
      <c r="DE123" s="331">
        <f t="shared" si="2"/>
        <v>4</v>
      </c>
    </row>
    <row r="124" spans="1:110" ht="19.149999999999999" customHeight="1" x14ac:dyDescent="0.3">
      <c r="A124" s="331">
        <v>184</v>
      </c>
      <c r="B124" s="123">
        <v>6211</v>
      </c>
      <c r="C124" s="6">
        <v>152</v>
      </c>
      <c r="D124" s="8" t="s">
        <v>313</v>
      </c>
      <c r="E124" s="8"/>
      <c r="F124" s="32" t="s">
        <v>20</v>
      </c>
      <c r="G124" s="14"/>
      <c r="H124" s="30" t="s">
        <v>10</v>
      </c>
      <c r="I124" s="30"/>
      <c r="J124" s="53" t="s">
        <v>20</v>
      </c>
      <c r="K124" s="109"/>
      <c r="L124" s="52" t="s">
        <v>20</v>
      </c>
      <c r="N124" s="108" t="s">
        <v>20</v>
      </c>
      <c r="O124" s="109"/>
      <c r="P124" s="30" t="s">
        <v>20</v>
      </c>
      <c r="Q124" s="31"/>
      <c r="R124" s="64" t="s">
        <v>20</v>
      </c>
      <c r="S124" s="109" t="s">
        <v>312</v>
      </c>
      <c r="T124" s="22">
        <v>0.39800000000000002</v>
      </c>
      <c r="U124" s="17" t="s">
        <v>587</v>
      </c>
      <c r="V124" s="110" t="s">
        <v>20</v>
      </c>
      <c r="W124" s="54"/>
      <c r="X124" s="111" t="s">
        <v>20</v>
      </c>
      <c r="Y124" s="25" t="s">
        <v>1821</v>
      </c>
      <c r="Z124" s="29" t="s">
        <v>20</v>
      </c>
      <c r="AA124" s="17" t="s">
        <v>602</v>
      </c>
      <c r="AB124" s="29">
        <v>4</v>
      </c>
      <c r="AC124" s="17"/>
      <c r="AD124" s="29" t="s">
        <v>20</v>
      </c>
      <c r="AE124" s="17"/>
      <c r="AF124" s="112" t="s">
        <v>20</v>
      </c>
      <c r="AG124" s="17"/>
      <c r="AH124" s="30" t="s">
        <v>20</v>
      </c>
      <c r="AJ124" s="29" t="s">
        <v>20</v>
      </c>
      <c r="AK124" s="17"/>
      <c r="AL124" s="53" t="s">
        <v>20</v>
      </c>
      <c r="AN124" s="29" t="s">
        <v>20</v>
      </c>
      <c r="AO124" s="17"/>
      <c r="AP124" s="52" t="s">
        <v>20</v>
      </c>
      <c r="AQ124" s="114"/>
      <c r="AR124" s="29" t="s">
        <v>20</v>
      </c>
      <c r="AS124" s="17"/>
      <c r="AT124" s="52" t="s">
        <v>20</v>
      </c>
      <c r="AU124" s="114"/>
      <c r="AV124" s="52" t="s">
        <v>20</v>
      </c>
      <c r="AW124" s="114"/>
      <c r="AX124" s="59" t="s">
        <v>20</v>
      </c>
      <c r="AY124" s="17"/>
      <c r="AZ124" s="63" t="s">
        <v>20</v>
      </c>
      <c r="BA124" s="109"/>
      <c r="BB124" s="29" t="s">
        <v>20</v>
      </c>
      <c r="BC124" s="109"/>
      <c r="BD124" s="115" t="s">
        <v>20</v>
      </c>
      <c r="BE124" s="17"/>
      <c r="BF124" s="141" t="s">
        <v>10</v>
      </c>
      <c r="BG124" s="109"/>
      <c r="BH124" s="63" t="s">
        <v>20</v>
      </c>
      <c r="BI124" s="17"/>
      <c r="BJ124" s="29" t="s">
        <v>20</v>
      </c>
      <c r="BK124" s="109"/>
      <c r="BL124" s="29"/>
      <c r="BM124" s="29"/>
      <c r="BN124" s="29" t="s">
        <v>20</v>
      </c>
      <c r="BO124" s="17"/>
      <c r="BP124" s="52">
        <v>5.125</v>
      </c>
      <c r="BQ124" s="114" t="s">
        <v>1841</v>
      </c>
      <c r="BR124" s="117" t="s">
        <v>20</v>
      </c>
      <c r="BS124" s="118"/>
      <c r="BT124" s="29" t="s">
        <v>20</v>
      </c>
      <c r="BU124" s="17"/>
      <c r="BV124" s="29" t="s">
        <v>20</v>
      </c>
      <c r="BW124" s="17"/>
      <c r="BX124" s="29" t="s">
        <v>20</v>
      </c>
      <c r="BY124" s="17"/>
      <c r="BZ124" s="119" t="s">
        <v>20</v>
      </c>
      <c r="CA124" s="114"/>
      <c r="CB124" s="29"/>
      <c r="CC124" s="17"/>
      <c r="CD124" s="29" t="s">
        <v>20</v>
      </c>
      <c r="CE124" s="17"/>
      <c r="CF124" s="30" t="s">
        <v>20</v>
      </c>
      <c r="CG124" s="31"/>
      <c r="CH124" s="29" t="s">
        <v>20</v>
      </c>
      <c r="CI124" s="17" t="s">
        <v>1842</v>
      </c>
      <c r="CJ124" s="29" t="s">
        <v>20</v>
      </c>
      <c r="CK124" s="17"/>
      <c r="CL124" s="29" t="s">
        <v>20</v>
      </c>
      <c r="CM124" s="17"/>
      <c r="CN124" s="64" t="s">
        <v>20</v>
      </c>
      <c r="CO124" s="17"/>
      <c r="CP124" s="64" t="s">
        <v>20</v>
      </c>
      <c r="CQ124" s="17"/>
      <c r="CR124" s="29" t="s">
        <v>20</v>
      </c>
      <c r="CS124" s="17"/>
      <c r="CT124" s="53" t="s">
        <v>20</v>
      </c>
      <c r="CU124" s="109"/>
      <c r="CV124" s="29">
        <v>1.5</v>
      </c>
      <c r="CW124" s="17" t="s">
        <v>590</v>
      </c>
      <c r="CX124" s="53" t="s">
        <v>20</v>
      </c>
      <c r="CY124" s="17" t="s">
        <v>1828</v>
      </c>
      <c r="CZ124" s="17" t="s">
        <v>20</v>
      </c>
      <c r="DA124" s="17"/>
      <c r="DB124" s="30" t="s">
        <v>20</v>
      </c>
      <c r="DC124" s="31"/>
      <c r="DE124">
        <f t="shared" si="2"/>
        <v>4</v>
      </c>
    </row>
    <row r="125" spans="1:110" ht="19.149999999999999" customHeight="1" x14ac:dyDescent="0.3">
      <c r="A125" s="331">
        <v>193</v>
      </c>
      <c r="B125" s="123">
        <v>532112</v>
      </c>
      <c r="C125" s="6">
        <v>159</v>
      </c>
      <c r="D125" s="8" t="s">
        <v>2512</v>
      </c>
      <c r="E125" s="8"/>
      <c r="F125" s="32">
        <v>1.5</v>
      </c>
      <c r="G125" s="14" t="s">
        <v>1862</v>
      </c>
      <c r="H125" s="30" t="s">
        <v>10</v>
      </c>
      <c r="I125" s="30"/>
      <c r="J125" s="53">
        <v>6.5</v>
      </c>
      <c r="K125" s="109" t="s">
        <v>1901</v>
      </c>
      <c r="L125" s="52">
        <v>5.6</v>
      </c>
      <c r="M125" s="19" t="s">
        <v>1845</v>
      </c>
      <c r="N125" s="108">
        <v>7.25</v>
      </c>
      <c r="O125" s="109" t="s">
        <v>1902</v>
      </c>
      <c r="P125" s="30">
        <v>2.9</v>
      </c>
      <c r="Q125" s="31" t="s">
        <v>1847</v>
      </c>
      <c r="R125" s="127">
        <v>6.35</v>
      </c>
      <c r="S125" s="109"/>
      <c r="T125" s="135">
        <v>0.29870000000000002</v>
      </c>
      <c r="U125" s="17" t="s">
        <v>1801</v>
      </c>
      <c r="V125" s="252">
        <v>10</v>
      </c>
      <c r="W125" s="146" t="s">
        <v>1877</v>
      </c>
      <c r="X125" s="125">
        <v>6</v>
      </c>
      <c r="Y125" s="25" t="s">
        <v>1903</v>
      </c>
      <c r="Z125" s="29">
        <v>4</v>
      </c>
      <c r="AA125" s="17"/>
      <c r="AB125" s="29">
        <v>4</v>
      </c>
      <c r="AC125" s="17"/>
      <c r="AD125" s="29">
        <v>6</v>
      </c>
      <c r="AE125" s="17"/>
      <c r="AF125" s="112">
        <v>6.25</v>
      </c>
      <c r="AG125" s="17"/>
      <c r="AH125" s="30">
        <v>7</v>
      </c>
      <c r="AJ125" s="162">
        <v>5</v>
      </c>
      <c r="AK125" s="130" t="s">
        <v>1904</v>
      </c>
      <c r="AL125" s="53">
        <v>6.5</v>
      </c>
      <c r="AM125" s="113" t="s">
        <v>608</v>
      </c>
      <c r="AN125" s="29">
        <v>6</v>
      </c>
      <c r="AO125" s="17" t="s">
        <v>1881</v>
      </c>
      <c r="AP125" s="52">
        <v>5</v>
      </c>
      <c r="AQ125" s="114"/>
      <c r="AR125" s="111">
        <v>5.5</v>
      </c>
      <c r="AS125" s="25" t="s">
        <v>335</v>
      </c>
      <c r="AT125" s="52" t="s">
        <v>20</v>
      </c>
      <c r="AU125" s="114" t="s">
        <v>1905</v>
      </c>
      <c r="AV125" s="52">
        <v>6.25</v>
      </c>
      <c r="AW125" s="114"/>
      <c r="AX125" s="136">
        <v>6</v>
      </c>
      <c r="AY125" s="17" t="s">
        <v>1218</v>
      </c>
      <c r="AZ125" s="60">
        <v>6.875</v>
      </c>
      <c r="BA125" s="109"/>
      <c r="BB125" s="29">
        <v>5</v>
      </c>
      <c r="BC125" s="109"/>
      <c r="BD125" s="115">
        <v>4.2249999999999996</v>
      </c>
      <c r="BE125" s="218" t="s">
        <v>1850</v>
      </c>
      <c r="BF125" s="253" t="s">
        <v>10</v>
      </c>
      <c r="BG125" s="109"/>
      <c r="BH125" s="63">
        <v>5.5</v>
      </c>
      <c r="BI125" s="17" t="s">
        <v>1887</v>
      </c>
      <c r="BJ125" s="53">
        <v>6.85</v>
      </c>
      <c r="BK125" s="109" t="s">
        <v>1221</v>
      </c>
      <c r="BL125" s="29">
        <v>9</v>
      </c>
      <c r="BM125" s="17" t="s">
        <v>336</v>
      </c>
      <c r="BN125" s="29">
        <v>6.875</v>
      </c>
      <c r="BO125" s="17"/>
      <c r="BP125" s="52">
        <v>5.125</v>
      </c>
      <c r="BQ125" s="114"/>
      <c r="BR125" s="117">
        <v>4</v>
      </c>
      <c r="BS125" s="118"/>
      <c r="BT125" s="53">
        <v>3</v>
      </c>
      <c r="BU125" s="17" t="s">
        <v>1906</v>
      </c>
      <c r="BV125" s="53">
        <v>5</v>
      </c>
      <c r="BW125" s="17" t="s">
        <v>1907</v>
      </c>
      <c r="BX125" s="125">
        <v>5.75</v>
      </c>
      <c r="BY125" s="17" t="s">
        <v>1908</v>
      </c>
      <c r="BZ125" s="119" t="s">
        <v>20</v>
      </c>
      <c r="CA125" s="114" t="s">
        <v>1909</v>
      </c>
      <c r="CB125" s="29" t="s">
        <v>10</v>
      </c>
      <c r="CC125" s="17"/>
      <c r="CD125" s="53">
        <v>6</v>
      </c>
      <c r="CE125" s="57" t="s">
        <v>1910</v>
      </c>
      <c r="CF125" s="30">
        <v>7</v>
      </c>
      <c r="CG125" s="31" t="s">
        <v>317</v>
      </c>
      <c r="CH125" s="29">
        <v>6</v>
      </c>
      <c r="CI125" s="57" t="s">
        <v>1872</v>
      </c>
      <c r="CJ125" s="29" t="s">
        <v>20</v>
      </c>
      <c r="CK125" s="17" t="s">
        <v>1895</v>
      </c>
      <c r="CL125" s="29">
        <v>7</v>
      </c>
      <c r="CM125" s="17"/>
      <c r="CN125" s="64">
        <v>6.25</v>
      </c>
      <c r="CO125" s="139" t="s">
        <v>1911</v>
      </c>
      <c r="CP125" s="64">
        <v>4.7</v>
      </c>
      <c r="CQ125" s="17"/>
      <c r="CR125" s="29" t="s">
        <v>20</v>
      </c>
      <c r="CS125" s="17"/>
      <c r="CT125" s="162" t="s">
        <v>20</v>
      </c>
      <c r="CU125" s="109" t="s">
        <v>1912</v>
      </c>
      <c r="CV125" s="29">
        <v>6.8</v>
      </c>
      <c r="CW125" s="17" t="s">
        <v>673</v>
      </c>
      <c r="CX125" s="29" t="s">
        <v>20</v>
      </c>
      <c r="CY125" s="17" t="s">
        <v>1913</v>
      </c>
      <c r="CZ125" s="17">
        <v>5</v>
      </c>
      <c r="DA125" s="17"/>
      <c r="DB125" s="30">
        <v>4</v>
      </c>
      <c r="DC125" s="31" t="s">
        <v>1857</v>
      </c>
      <c r="DD125" t="s">
        <v>10</v>
      </c>
      <c r="DE125">
        <f t="shared" si="2"/>
        <v>42</v>
      </c>
      <c r="DF125" t="s">
        <v>350</v>
      </c>
    </row>
    <row r="126" spans="1:110" ht="19.149999999999999" customHeight="1" x14ac:dyDescent="0.3">
      <c r="A126" s="331">
        <v>194</v>
      </c>
      <c r="B126" s="123">
        <v>48532</v>
      </c>
      <c r="C126" s="6">
        <v>160</v>
      </c>
      <c r="D126" s="8" t="s">
        <v>2513</v>
      </c>
      <c r="E126" s="8"/>
      <c r="F126" s="32" t="s">
        <v>20</v>
      </c>
      <c r="G126" s="14"/>
      <c r="H126" s="30" t="s">
        <v>10</v>
      </c>
      <c r="I126" s="30"/>
      <c r="J126" s="53" t="s">
        <v>20</v>
      </c>
      <c r="K126" s="109"/>
      <c r="L126" s="52">
        <v>5.6</v>
      </c>
      <c r="M126" s="19" t="s">
        <v>796</v>
      </c>
      <c r="N126" s="108" t="s">
        <v>20</v>
      </c>
      <c r="O126" s="109" t="s">
        <v>1914</v>
      </c>
      <c r="P126" s="30" t="s">
        <v>20</v>
      </c>
      <c r="Q126" s="31"/>
      <c r="R126" s="127">
        <v>6.35</v>
      </c>
      <c r="S126" s="109"/>
      <c r="T126" s="135">
        <v>0.39800000000000002</v>
      </c>
      <c r="U126" s="17" t="s">
        <v>587</v>
      </c>
      <c r="V126" s="110">
        <v>5.75</v>
      </c>
      <c r="W126" s="54"/>
      <c r="X126" s="125" t="s">
        <v>20</v>
      </c>
      <c r="Y126" s="25" t="s">
        <v>10</v>
      </c>
      <c r="Z126" s="29">
        <v>4</v>
      </c>
      <c r="AA126" s="17" t="s">
        <v>1915</v>
      </c>
      <c r="AB126" s="29">
        <v>4</v>
      </c>
      <c r="AC126" s="17"/>
      <c r="AD126" s="29" t="s">
        <v>20</v>
      </c>
      <c r="AE126" s="17"/>
      <c r="AF126" s="112" t="s">
        <v>20</v>
      </c>
      <c r="AG126" s="17"/>
      <c r="AH126" s="30" t="s">
        <v>20</v>
      </c>
      <c r="AJ126" s="53">
        <v>6</v>
      </c>
      <c r="AK126" s="17"/>
      <c r="AL126" s="53" t="s">
        <v>20</v>
      </c>
      <c r="AN126" s="29" t="s">
        <v>20</v>
      </c>
      <c r="AO126" s="17"/>
      <c r="AP126" s="52" t="s">
        <v>20</v>
      </c>
      <c r="AQ126" s="114"/>
      <c r="AR126" s="29" t="s">
        <v>20</v>
      </c>
      <c r="AS126" s="17"/>
      <c r="AT126" s="52" t="s">
        <v>20</v>
      </c>
      <c r="AU126" s="114" t="s">
        <v>1916</v>
      </c>
      <c r="AV126" s="52" t="s">
        <v>20</v>
      </c>
      <c r="AW126" s="114" t="s">
        <v>338</v>
      </c>
      <c r="AX126" s="59" t="s">
        <v>20</v>
      </c>
      <c r="AY126" s="17" t="s">
        <v>1917</v>
      </c>
      <c r="AZ126" s="60" t="s">
        <v>20</v>
      </c>
      <c r="BA126" s="109"/>
      <c r="BB126" s="29" t="s">
        <v>20</v>
      </c>
      <c r="BC126" s="109"/>
      <c r="BD126" s="115" t="s">
        <v>20</v>
      </c>
      <c r="BE126" s="218"/>
      <c r="BF126" s="253"/>
      <c r="BG126" s="109"/>
      <c r="BH126" s="63" t="s">
        <v>20</v>
      </c>
      <c r="BI126" s="17" t="s">
        <v>1918</v>
      </c>
      <c r="BJ126" s="53" t="s">
        <v>20</v>
      </c>
      <c r="BK126" s="109"/>
      <c r="BL126" s="29"/>
      <c r="BM126" s="29"/>
      <c r="BN126" s="29" t="s">
        <v>1058</v>
      </c>
      <c r="BO126" s="17" t="s">
        <v>1919</v>
      </c>
      <c r="BP126" s="52">
        <v>5.125</v>
      </c>
      <c r="BQ126" s="114"/>
      <c r="BR126" s="143">
        <v>4</v>
      </c>
      <c r="BS126" s="118"/>
      <c r="BT126" s="29" t="s">
        <v>20</v>
      </c>
      <c r="BU126" s="17"/>
      <c r="BV126" s="53" t="s">
        <v>20</v>
      </c>
      <c r="BW126" s="17"/>
      <c r="BX126" s="125">
        <v>5.75</v>
      </c>
      <c r="BY126" s="17" t="s">
        <v>1920</v>
      </c>
      <c r="BZ126" s="119">
        <v>4.5</v>
      </c>
      <c r="CA126" s="114" t="s">
        <v>1921</v>
      </c>
      <c r="CB126" s="29" t="s">
        <v>10</v>
      </c>
      <c r="CC126" s="17"/>
      <c r="CD126" s="29" t="s">
        <v>20</v>
      </c>
      <c r="CE126" s="17" t="s">
        <v>1922</v>
      </c>
      <c r="CF126" s="30">
        <v>7</v>
      </c>
      <c r="CG126" s="31"/>
      <c r="CH126" s="29" t="s">
        <v>20</v>
      </c>
      <c r="CI126" s="57"/>
      <c r="CJ126" s="29">
        <v>4.5</v>
      </c>
      <c r="CK126" s="17" t="s">
        <v>10</v>
      </c>
      <c r="CL126" s="29" t="s">
        <v>20</v>
      </c>
      <c r="CM126" s="17"/>
      <c r="CN126" s="64" t="s">
        <v>20</v>
      </c>
      <c r="CO126" s="17"/>
      <c r="CP126" s="64" t="s">
        <v>20</v>
      </c>
      <c r="CQ126" s="17"/>
      <c r="CR126" s="29" t="s">
        <v>20</v>
      </c>
      <c r="CS126" s="17"/>
      <c r="CT126" s="162" t="s">
        <v>20</v>
      </c>
      <c r="CU126" s="109"/>
      <c r="CV126" s="131">
        <v>1.9259999999999999</v>
      </c>
      <c r="CW126" s="17" t="s">
        <v>800</v>
      </c>
      <c r="CX126" s="29">
        <v>6</v>
      </c>
      <c r="CY126" s="17"/>
      <c r="CZ126" s="17">
        <v>5</v>
      </c>
      <c r="DA126" s="17" t="s">
        <v>1923</v>
      </c>
      <c r="DB126" s="30">
        <v>4</v>
      </c>
      <c r="DC126" s="31" t="s">
        <v>1924</v>
      </c>
      <c r="DD126" t="s">
        <v>10</v>
      </c>
      <c r="DE126">
        <f t="shared" si="2"/>
        <v>17</v>
      </c>
    </row>
    <row r="127" spans="1:110" s="105" customFormat="1" ht="19.149999999999999" customHeight="1" x14ac:dyDescent="0.3">
      <c r="A127" s="105">
        <v>197</v>
      </c>
      <c r="B127" s="120">
        <v>48121</v>
      </c>
      <c r="C127" s="69">
        <v>163</v>
      </c>
      <c r="D127" s="160" t="s">
        <v>2514</v>
      </c>
      <c r="E127" s="160"/>
      <c r="F127" s="71" t="s">
        <v>20</v>
      </c>
      <c r="G127" s="142" t="s">
        <v>10</v>
      </c>
      <c r="H127" s="73" t="s">
        <v>10</v>
      </c>
      <c r="I127" s="81"/>
      <c r="J127" s="103" t="s">
        <v>20</v>
      </c>
      <c r="K127" s="80"/>
      <c r="L127" s="77" t="s">
        <v>20</v>
      </c>
      <c r="M127" s="78"/>
      <c r="N127" s="122" t="s">
        <v>20</v>
      </c>
      <c r="O127" s="83" t="s">
        <v>1937</v>
      </c>
      <c r="P127" s="73" t="s">
        <v>20</v>
      </c>
      <c r="Q127" s="81"/>
      <c r="R127" s="247">
        <v>6.35</v>
      </c>
      <c r="S127" s="83" t="s">
        <v>342</v>
      </c>
      <c r="T127" s="361">
        <v>0.39800000000000002</v>
      </c>
      <c r="U127" s="76" t="s">
        <v>587</v>
      </c>
      <c r="V127" s="161" t="s">
        <v>20</v>
      </c>
      <c r="W127" s="86" t="s">
        <v>1938</v>
      </c>
      <c r="X127" s="372" t="s">
        <v>20</v>
      </c>
      <c r="Y127" s="88"/>
      <c r="Z127" s="89">
        <v>4</v>
      </c>
      <c r="AA127" s="129"/>
      <c r="AB127" s="89" t="s">
        <v>20</v>
      </c>
      <c r="AC127" s="129"/>
      <c r="AD127" s="89" t="s">
        <v>20</v>
      </c>
      <c r="AE127" s="129"/>
      <c r="AF127" s="90" t="s">
        <v>20</v>
      </c>
      <c r="AG127" s="129"/>
      <c r="AH127" s="73" t="s">
        <v>20</v>
      </c>
      <c r="AI127" s="81"/>
      <c r="AJ127" s="103" t="s">
        <v>20</v>
      </c>
      <c r="AK127" s="129"/>
      <c r="AL127" s="103" t="s">
        <v>20</v>
      </c>
      <c r="AM127" s="91"/>
      <c r="AN127" s="89" t="s">
        <v>20</v>
      </c>
      <c r="AO127" s="76" t="s">
        <v>1939</v>
      </c>
      <c r="AP127" s="77" t="s">
        <v>20</v>
      </c>
      <c r="AQ127" s="92"/>
      <c r="AR127" s="89" t="s">
        <v>20</v>
      </c>
      <c r="AS127" s="76"/>
      <c r="AT127" s="77" t="s">
        <v>20</v>
      </c>
      <c r="AU127" s="92"/>
      <c r="AV127" s="77" t="s">
        <v>20</v>
      </c>
      <c r="AW127" s="92"/>
      <c r="AX127" s="93" t="s">
        <v>20</v>
      </c>
      <c r="AY127" s="76" t="s">
        <v>1940</v>
      </c>
      <c r="AZ127" s="384" t="s">
        <v>20</v>
      </c>
      <c r="BA127" s="83"/>
      <c r="BB127" s="89" t="s">
        <v>20</v>
      </c>
      <c r="BC127" s="83"/>
      <c r="BD127" s="96" t="s">
        <v>20</v>
      </c>
      <c r="BE127" s="254" t="s">
        <v>10</v>
      </c>
      <c r="BF127" s="390" t="s">
        <v>10</v>
      </c>
      <c r="BG127" s="83"/>
      <c r="BH127" s="94" t="s">
        <v>20</v>
      </c>
      <c r="BI127" s="76"/>
      <c r="BJ127" s="103" t="s">
        <v>20</v>
      </c>
      <c r="BK127" s="83"/>
      <c r="BL127" s="89" t="s">
        <v>10</v>
      </c>
      <c r="BM127" s="89"/>
      <c r="BN127" s="89" t="s">
        <v>20</v>
      </c>
      <c r="BO127" s="76"/>
      <c r="BP127" s="77">
        <v>5.125</v>
      </c>
      <c r="BQ127" s="92"/>
      <c r="BR127" s="100" t="s">
        <v>20</v>
      </c>
      <c r="BS127" s="463"/>
      <c r="BT127" s="89" t="s">
        <v>20</v>
      </c>
      <c r="BU127" s="76"/>
      <c r="BV127" s="89" t="s">
        <v>20</v>
      </c>
      <c r="BW127" s="76"/>
      <c r="BX127" s="372">
        <v>5.75</v>
      </c>
      <c r="BY127" s="76" t="s">
        <v>1941</v>
      </c>
      <c r="BZ127" s="102" t="s">
        <v>20</v>
      </c>
      <c r="CA127" s="92"/>
      <c r="CB127" s="89"/>
      <c r="CC127" s="76"/>
      <c r="CD127" s="89" t="s">
        <v>20</v>
      </c>
      <c r="CE127" s="76" t="s">
        <v>1942</v>
      </c>
      <c r="CF127" s="73" t="s">
        <v>20</v>
      </c>
      <c r="CG127" s="81"/>
      <c r="CH127" s="103" t="s">
        <v>20</v>
      </c>
      <c r="CI127" s="80"/>
      <c r="CJ127" s="89">
        <v>4.5</v>
      </c>
      <c r="CK127" s="76" t="s">
        <v>1943</v>
      </c>
      <c r="CL127" s="89" t="s">
        <v>20</v>
      </c>
      <c r="CM127" s="76"/>
      <c r="CN127" s="82" t="s">
        <v>20</v>
      </c>
      <c r="CO127" s="76"/>
      <c r="CP127" s="82" t="s">
        <v>20</v>
      </c>
      <c r="CQ127" s="76"/>
      <c r="CR127" s="89" t="s">
        <v>20</v>
      </c>
      <c r="CS127" s="76"/>
      <c r="CT127" s="375" t="s">
        <v>20</v>
      </c>
      <c r="CU127" s="83" t="s">
        <v>1944</v>
      </c>
      <c r="CV127" s="89" t="s">
        <v>20</v>
      </c>
      <c r="CW127" s="76" t="s">
        <v>1945</v>
      </c>
      <c r="CX127" s="89" t="s">
        <v>20</v>
      </c>
      <c r="CY127" s="76" t="s">
        <v>1946</v>
      </c>
      <c r="CZ127" s="76" t="s">
        <v>20</v>
      </c>
      <c r="DA127" s="468"/>
      <c r="DB127" s="73">
        <v>4</v>
      </c>
      <c r="DC127" s="81" t="s">
        <v>1924</v>
      </c>
      <c r="DD127" s="105" t="s">
        <v>10</v>
      </c>
      <c r="DE127" s="105">
        <f t="shared" si="2"/>
        <v>7</v>
      </c>
    </row>
    <row r="128" spans="1:110" ht="19.149999999999999" customHeight="1" x14ac:dyDescent="0.3">
      <c r="A128" s="331">
        <v>199</v>
      </c>
      <c r="B128" s="123">
        <v>7212</v>
      </c>
      <c r="C128" s="6">
        <v>165</v>
      </c>
      <c r="D128" s="8" t="s">
        <v>351</v>
      </c>
      <c r="E128" s="8"/>
      <c r="F128" s="237">
        <v>4</v>
      </c>
      <c r="G128" s="14" t="s">
        <v>1947</v>
      </c>
      <c r="H128" s="30" t="s">
        <v>10</v>
      </c>
      <c r="I128" s="30"/>
      <c r="J128" s="53">
        <v>8.5</v>
      </c>
      <c r="K128" s="109" t="s">
        <v>1949</v>
      </c>
      <c r="L128" s="52">
        <v>5.5</v>
      </c>
      <c r="M128" s="19" t="s">
        <v>1985</v>
      </c>
      <c r="N128" s="108" t="s">
        <v>271</v>
      </c>
      <c r="O128" s="109" t="s">
        <v>1951</v>
      </c>
      <c r="P128" s="30">
        <v>2.9</v>
      </c>
      <c r="Q128" s="31"/>
      <c r="R128" s="127">
        <v>6.35</v>
      </c>
      <c r="S128" s="109" t="s">
        <v>352</v>
      </c>
      <c r="T128" s="135" t="s">
        <v>20</v>
      </c>
      <c r="U128" s="126" t="s">
        <v>1986</v>
      </c>
      <c r="V128" s="145">
        <v>18</v>
      </c>
      <c r="W128" s="54" t="s">
        <v>1987</v>
      </c>
      <c r="X128" s="125">
        <v>6</v>
      </c>
      <c r="Y128" s="25" t="s">
        <v>1954</v>
      </c>
      <c r="Z128" s="29" t="s">
        <v>20</v>
      </c>
      <c r="AA128" s="17"/>
      <c r="AB128" s="29">
        <v>4</v>
      </c>
      <c r="AC128" s="17"/>
      <c r="AD128" s="29">
        <v>6</v>
      </c>
      <c r="AE128" s="17" t="s">
        <v>1956</v>
      </c>
      <c r="AF128" s="112" t="s">
        <v>20</v>
      </c>
      <c r="AG128" s="17"/>
      <c r="AH128" s="30">
        <v>7</v>
      </c>
      <c r="AJ128" s="162" t="s">
        <v>271</v>
      </c>
      <c r="AK128" s="17" t="s">
        <v>1988</v>
      </c>
      <c r="AL128" s="53" t="s">
        <v>20</v>
      </c>
      <c r="AN128" s="29" t="s">
        <v>20</v>
      </c>
      <c r="AO128" s="17"/>
      <c r="AP128" s="52" t="s">
        <v>20</v>
      </c>
      <c r="AQ128" s="114"/>
      <c r="AR128" s="29">
        <v>9</v>
      </c>
      <c r="AS128" s="17"/>
      <c r="AT128" s="52" t="s">
        <v>20</v>
      </c>
      <c r="AU128" s="114"/>
      <c r="AV128" s="52" t="s">
        <v>20</v>
      </c>
      <c r="AW128" s="114"/>
      <c r="AX128" s="59" t="s">
        <v>20</v>
      </c>
      <c r="AY128" s="17"/>
      <c r="AZ128" s="63">
        <v>6.875</v>
      </c>
      <c r="BA128" s="109"/>
      <c r="BB128" s="29">
        <v>7</v>
      </c>
      <c r="BC128" s="109"/>
      <c r="BD128" s="115" t="s">
        <v>20</v>
      </c>
      <c r="BE128" s="218"/>
      <c r="BF128" s="137">
        <v>7.0000000000000007E-2</v>
      </c>
      <c r="BG128" s="109" t="s">
        <v>1965</v>
      </c>
      <c r="BH128" s="60">
        <v>5.5</v>
      </c>
      <c r="BI128" s="17" t="s">
        <v>1989</v>
      </c>
      <c r="BJ128" s="53" t="s">
        <v>271</v>
      </c>
      <c r="BK128" s="109" t="s">
        <v>1967</v>
      </c>
      <c r="BL128" s="29" t="s">
        <v>10</v>
      </c>
      <c r="BM128" s="17"/>
      <c r="BN128" s="29" t="s">
        <v>20</v>
      </c>
      <c r="BO128" s="17"/>
      <c r="BP128" s="52">
        <v>5.125</v>
      </c>
      <c r="BQ128" s="114"/>
      <c r="BR128" s="117" t="s">
        <v>20</v>
      </c>
      <c r="BS128" s="118"/>
      <c r="BT128" s="29" t="s">
        <v>20</v>
      </c>
      <c r="BU128" s="17" t="s">
        <v>1990</v>
      </c>
      <c r="BV128" s="29">
        <v>5</v>
      </c>
      <c r="BW128" s="154"/>
      <c r="BX128" s="53" t="s">
        <v>20</v>
      </c>
      <c r="BY128" s="17"/>
      <c r="BZ128" s="119" t="s">
        <v>20</v>
      </c>
      <c r="CA128" s="114"/>
      <c r="CB128" s="29"/>
      <c r="CC128" s="17"/>
      <c r="CD128" s="29" t="s">
        <v>20</v>
      </c>
      <c r="CE128" s="17" t="s">
        <v>1991</v>
      </c>
      <c r="CF128" s="30" t="s">
        <v>20</v>
      </c>
      <c r="CG128" s="31"/>
      <c r="CH128" s="29">
        <v>7</v>
      </c>
      <c r="CI128" s="57" t="s">
        <v>1992</v>
      </c>
      <c r="CJ128" s="29">
        <v>4.5</v>
      </c>
      <c r="CK128" s="17" t="s">
        <v>1676</v>
      </c>
      <c r="CL128" s="29">
        <v>7</v>
      </c>
      <c r="CM128" s="17" t="s">
        <v>1977</v>
      </c>
      <c r="CN128" s="64" t="s">
        <v>20</v>
      </c>
      <c r="CO128" s="17"/>
      <c r="CP128" s="64">
        <v>4.7</v>
      </c>
      <c r="CQ128" s="17" t="s">
        <v>1979</v>
      </c>
      <c r="CR128" s="29" t="s">
        <v>20</v>
      </c>
      <c r="CS128" s="17"/>
      <c r="CT128" s="53">
        <v>5.3</v>
      </c>
      <c r="CU128" s="109" t="s">
        <v>1980</v>
      </c>
      <c r="CV128" s="29">
        <v>6.5</v>
      </c>
      <c r="CW128" s="17" t="s">
        <v>1981</v>
      </c>
      <c r="CX128" s="29">
        <v>6</v>
      </c>
      <c r="CY128" s="17"/>
      <c r="CZ128" s="17">
        <v>5</v>
      </c>
      <c r="DA128" s="17"/>
      <c r="DB128" s="30">
        <v>4</v>
      </c>
      <c r="DC128" s="31" t="s">
        <v>1984</v>
      </c>
      <c r="DD128" t="s">
        <v>10</v>
      </c>
      <c r="DE128">
        <f>COUNT(F128:DB128)+3</f>
        <v>29</v>
      </c>
    </row>
    <row r="129" spans="1:109" ht="19.149999999999999" customHeight="1" x14ac:dyDescent="0.3">
      <c r="A129" s="331">
        <v>204</v>
      </c>
      <c r="B129" s="123">
        <v>811</v>
      </c>
      <c r="C129" s="6">
        <v>168</v>
      </c>
      <c r="D129" s="8" t="s">
        <v>2518</v>
      </c>
      <c r="E129" s="8"/>
      <c r="F129" s="32" t="s">
        <v>20</v>
      </c>
      <c r="G129" s="14" t="s">
        <v>382</v>
      </c>
      <c r="H129" s="30" t="s">
        <v>10</v>
      </c>
      <c r="I129" s="30"/>
      <c r="J129" s="53">
        <v>6.5</v>
      </c>
      <c r="K129" s="109" t="s">
        <v>2016</v>
      </c>
      <c r="L129" s="52" t="s">
        <v>20</v>
      </c>
      <c r="M129" s="19" t="s">
        <v>2017</v>
      </c>
      <c r="N129" s="108" t="s">
        <v>20</v>
      </c>
      <c r="O129" s="109" t="s">
        <v>2018</v>
      </c>
      <c r="P129" s="30" t="s">
        <v>20</v>
      </c>
      <c r="Q129" s="31" t="s">
        <v>2019</v>
      </c>
      <c r="R129" s="127">
        <v>6.35</v>
      </c>
      <c r="S129" s="109"/>
      <c r="T129" s="22">
        <v>0.39800000000000002</v>
      </c>
      <c r="U129" s="17" t="s">
        <v>587</v>
      </c>
      <c r="V129" s="110">
        <v>5.75</v>
      </c>
      <c r="W129" s="54"/>
      <c r="X129" s="111">
        <v>6</v>
      </c>
      <c r="Y129" s="25" t="s">
        <v>2020</v>
      </c>
      <c r="Z129" s="29" t="s">
        <v>20</v>
      </c>
      <c r="AA129" s="17" t="s">
        <v>2021</v>
      </c>
      <c r="AB129" s="29">
        <v>4</v>
      </c>
      <c r="AC129" s="17"/>
      <c r="AD129" s="53" t="s">
        <v>20</v>
      </c>
      <c r="AE129" s="17" t="s">
        <v>2022</v>
      </c>
      <c r="AF129" s="112" t="s">
        <v>20</v>
      </c>
      <c r="AG129" s="17"/>
      <c r="AH129" s="30" t="s">
        <v>20</v>
      </c>
      <c r="AI129" s="31" t="s">
        <v>2023</v>
      </c>
      <c r="AJ129" s="53">
        <v>6</v>
      </c>
      <c r="AK129" s="17" t="s">
        <v>2024</v>
      </c>
      <c r="AL129" s="53">
        <v>6.5</v>
      </c>
      <c r="AM129" s="113" t="s">
        <v>608</v>
      </c>
      <c r="AN129" s="29" t="s">
        <v>20</v>
      </c>
      <c r="AO129" s="17" t="s">
        <v>2025</v>
      </c>
      <c r="AP129" s="52">
        <v>5</v>
      </c>
      <c r="AQ129" s="114"/>
      <c r="AR129" s="29" t="s">
        <v>20</v>
      </c>
      <c r="AS129" s="25" t="s">
        <v>2026</v>
      </c>
      <c r="AT129" s="52" t="s">
        <v>20</v>
      </c>
      <c r="AU129" s="114"/>
      <c r="AV129" s="52" t="s">
        <v>20</v>
      </c>
      <c r="AW129" s="114" t="s">
        <v>359</v>
      </c>
      <c r="AX129" s="59" t="s">
        <v>20</v>
      </c>
      <c r="AY129" s="17" t="s">
        <v>2027</v>
      </c>
      <c r="AZ129" s="63" t="s">
        <v>20</v>
      </c>
      <c r="BA129" s="109" t="s">
        <v>2028</v>
      </c>
      <c r="BB129" s="29">
        <v>7</v>
      </c>
      <c r="BC129" s="109" t="s">
        <v>10</v>
      </c>
      <c r="BD129" s="115" t="s">
        <v>20</v>
      </c>
      <c r="BE129" s="17" t="s">
        <v>2021</v>
      </c>
      <c r="BF129" s="29" t="s">
        <v>10</v>
      </c>
      <c r="BG129" s="109"/>
      <c r="BH129" s="63">
        <v>5.5</v>
      </c>
      <c r="BI129" s="17"/>
      <c r="BJ129" s="29" t="s">
        <v>20</v>
      </c>
      <c r="BK129" s="109" t="s">
        <v>2029</v>
      </c>
      <c r="BL129" s="29" t="s">
        <v>10</v>
      </c>
      <c r="BM129" s="29"/>
      <c r="BN129" s="29">
        <v>6.875</v>
      </c>
      <c r="BO129" s="17"/>
      <c r="BP129" s="52">
        <v>5.125</v>
      </c>
      <c r="BQ129" s="114"/>
      <c r="BR129" s="117">
        <v>4</v>
      </c>
      <c r="BS129" s="118"/>
      <c r="BT129" s="127">
        <v>4.75</v>
      </c>
      <c r="BU129" s="17" t="s">
        <v>10</v>
      </c>
      <c r="BV129" s="29" t="s">
        <v>20</v>
      </c>
      <c r="BW129" s="17" t="s">
        <v>2030</v>
      </c>
      <c r="BX129" s="125">
        <v>5.75</v>
      </c>
      <c r="BY129" s="17" t="s">
        <v>2031</v>
      </c>
      <c r="BZ129" s="119" t="s">
        <v>20</v>
      </c>
      <c r="CA129" s="114" t="s">
        <v>2032</v>
      </c>
      <c r="CB129" s="29" t="s">
        <v>10</v>
      </c>
      <c r="CC129" s="17"/>
      <c r="CD129" s="53">
        <v>6</v>
      </c>
      <c r="CE129" s="57" t="s">
        <v>2011</v>
      </c>
      <c r="CF129" s="30" t="s">
        <v>20</v>
      </c>
      <c r="CG129" s="31" t="s">
        <v>360</v>
      </c>
      <c r="CH129" s="53" t="s">
        <v>20</v>
      </c>
      <c r="CI129" s="57" t="s">
        <v>2033</v>
      </c>
      <c r="CJ129" s="29">
        <v>4.5</v>
      </c>
      <c r="CK129" s="17"/>
      <c r="CL129" s="53">
        <v>7</v>
      </c>
      <c r="CM129" s="126" t="s">
        <v>2034</v>
      </c>
      <c r="CN129" s="64">
        <v>6.25</v>
      </c>
      <c r="CO129" s="17"/>
      <c r="CP129" s="64">
        <v>4.7</v>
      </c>
      <c r="CQ129" s="17" t="s">
        <v>2007</v>
      </c>
      <c r="CR129" s="53" t="s">
        <v>20</v>
      </c>
      <c r="CS129" s="17" t="s">
        <v>361</v>
      </c>
      <c r="CT129" s="53" t="s">
        <v>20</v>
      </c>
      <c r="CU129" s="109" t="s">
        <v>2021</v>
      </c>
      <c r="CV129" s="29">
        <v>6.5</v>
      </c>
      <c r="CW129" s="17" t="s">
        <v>673</v>
      </c>
      <c r="CX129" s="53">
        <v>6</v>
      </c>
      <c r="CY129" s="17"/>
      <c r="CZ129" s="17">
        <v>5</v>
      </c>
      <c r="DA129" s="17" t="s">
        <v>2035</v>
      </c>
      <c r="DB129" s="30">
        <v>4</v>
      </c>
      <c r="DC129" s="31" t="s">
        <v>2036</v>
      </c>
      <c r="DD129" t="s">
        <v>10</v>
      </c>
      <c r="DE129">
        <f t="shared" ref="DE129:DE143" si="3">COUNT(F129:DB129)</f>
        <v>25</v>
      </c>
    </row>
    <row r="130" spans="1:109" ht="19.149999999999999" customHeight="1" x14ac:dyDescent="0.3">
      <c r="A130" s="105">
        <v>205</v>
      </c>
      <c r="B130" s="328">
        <v>488190</v>
      </c>
      <c r="C130" s="330">
        <v>169</v>
      </c>
      <c r="D130" s="329" t="s">
        <v>2519</v>
      </c>
      <c r="E130" s="329"/>
      <c r="F130" s="336" t="s">
        <v>20</v>
      </c>
      <c r="G130" s="338"/>
      <c r="H130" s="340"/>
      <c r="I130" s="340"/>
      <c r="J130" s="342">
        <v>6.5</v>
      </c>
      <c r="K130" s="347" t="s">
        <v>2037</v>
      </c>
      <c r="L130" s="351" t="s">
        <v>20</v>
      </c>
      <c r="M130" s="352"/>
      <c r="N130" s="345" t="s">
        <v>20</v>
      </c>
      <c r="O130" s="347"/>
      <c r="P130" s="340" t="s">
        <v>20</v>
      </c>
      <c r="Q130" s="341"/>
      <c r="R130" s="358" t="s">
        <v>20</v>
      </c>
      <c r="S130" s="347"/>
      <c r="T130" s="360">
        <v>0.39800000000000002</v>
      </c>
      <c r="U130" s="348" t="s">
        <v>587</v>
      </c>
      <c r="V130" s="365">
        <v>5.75</v>
      </c>
      <c r="W130" s="368"/>
      <c r="X130" s="370">
        <v>6</v>
      </c>
      <c r="Y130" s="373" t="s">
        <v>2038</v>
      </c>
      <c r="Z130" s="342" t="s">
        <v>20</v>
      </c>
      <c r="AA130" s="349" t="s">
        <v>2039</v>
      </c>
      <c r="AB130" s="362">
        <v>4</v>
      </c>
      <c r="AC130" s="348" t="s">
        <v>2040</v>
      </c>
      <c r="AD130" s="362" t="s">
        <v>20</v>
      </c>
      <c r="AE130" s="348"/>
      <c r="AF130" s="112" t="s">
        <v>20</v>
      </c>
      <c r="AG130" s="348"/>
      <c r="AH130" s="340" t="s">
        <v>20</v>
      </c>
      <c r="AI130" s="341"/>
      <c r="AJ130" s="342">
        <v>6</v>
      </c>
      <c r="AK130" s="348"/>
      <c r="AL130" s="342" t="s">
        <v>20</v>
      </c>
      <c r="AM130" s="353"/>
      <c r="AN130" s="362" t="s">
        <v>20</v>
      </c>
      <c r="AO130" s="348"/>
      <c r="AP130" s="351">
        <v>5</v>
      </c>
      <c r="AQ130" s="379"/>
      <c r="AR130" s="362" t="s">
        <v>20</v>
      </c>
      <c r="AS130" s="348"/>
      <c r="AT130" s="351" t="s">
        <v>20</v>
      </c>
      <c r="AU130" s="379"/>
      <c r="AV130" s="351" t="s">
        <v>20</v>
      </c>
      <c r="AW130" s="379"/>
      <c r="AX130" s="380" t="s">
        <v>20</v>
      </c>
      <c r="AY130" s="348" t="s">
        <v>2027</v>
      </c>
      <c r="AZ130" s="382" t="s">
        <v>20</v>
      </c>
      <c r="BA130" s="347"/>
      <c r="BB130" s="362" t="s">
        <v>20</v>
      </c>
      <c r="BC130" s="347"/>
      <c r="BD130" s="386" t="s">
        <v>20</v>
      </c>
      <c r="BE130" s="348"/>
      <c r="BF130" s="362"/>
      <c r="BG130" s="347"/>
      <c r="BH130" s="382">
        <v>5.5</v>
      </c>
      <c r="BI130" s="348"/>
      <c r="BJ130" s="362" t="s">
        <v>20</v>
      </c>
      <c r="BK130" s="347" t="s">
        <v>2029</v>
      </c>
      <c r="BL130" s="362" t="s">
        <v>10</v>
      </c>
      <c r="BM130" s="362"/>
      <c r="BN130" s="362">
        <v>6.875</v>
      </c>
      <c r="BO130" s="348" t="s">
        <v>2041</v>
      </c>
      <c r="BP130" s="351">
        <v>5.125</v>
      </c>
      <c r="BQ130" s="379" t="s">
        <v>2042</v>
      </c>
      <c r="BR130" s="357" t="s">
        <v>20</v>
      </c>
      <c r="BS130" s="394"/>
      <c r="BT130" s="355">
        <v>4.75</v>
      </c>
      <c r="BU130" s="348"/>
      <c r="BV130" s="362" t="s">
        <v>20</v>
      </c>
      <c r="BW130" s="348"/>
      <c r="BX130" s="406" t="s">
        <v>20</v>
      </c>
      <c r="BY130" s="348" t="s">
        <v>2043</v>
      </c>
      <c r="BZ130" s="396" t="s">
        <v>20</v>
      </c>
      <c r="CA130" s="379"/>
      <c r="CB130" s="362"/>
      <c r="CC130" s="348"/>
      <c r="CD130" s="342" t="s">
        <v>20</v>
      </c>
      <c r="CE130" s="354"/>
      <c r="CF130" s="340" t="s">
        <v>20</v>
      </c>
      <c r="CG130" s="341"/>
      <c r="CH130" s="342" t="s">
        <v>20</v>
      </c>
      <c r="CI130" s="354" t="s">
        <v>2044</v>
      </c>
      <c r="CJ130" s="362">
        <v>4.5</v>
      </c>
      <c r="CK130" s="348"/>
      <c r="CL130" s="362">
        <v>7</v>
      </c>
      <c r="CM130" s="349" t="s">
        <v>2045</v>
      </c>
      <c r="CN130" s="355" t="s">
        <v>20</v>
      </c>
      <c r="CO130" s="348"/>
      <c r="CP130" s="358">
        <v>4.7</v>
      </c>
      <c r="CQ130" s="348" t="s">
        <v>2046</v>
      </c>
      <c r="CR130" s="342" t="s">
        <v>20</v>
      </c>
      <c r="CS130" s="348"/>
      <c r="CT130" s="342" t="s">
        <v>20</v>
      </c>
      <c r="CU130" s="347"/>
      <c r="CV130" s="362">
        <v>6.5</v>
      </c>
      <c r="CW130" s="348" t="s">
        <v>673</v>
      </c>
      <c r="CX130" s="342" t="s">
        <v>20</v>
      </c>
      <c r="CY130" s="348" t="s">
        <v>2047</v>
      </c>
      <c r="CZ130" s="348" t="s">
        <v>20</v>
      </c>
      <c r="DA130" s="348" t="s">
        <v>2048</v>
      </c>
      <c r="DB130" s="340" t="s">
        <v>20</v>
      </c>
      <c r="DC130" s="341" t="s">
        <v>2049</v>
      </c>
      <c r="DD130" s="331" t="s">
        <v>10</v>
      </c>
      <c r="DE130" s="331">
        <f t="shared" si="3"/>
        <v>15</v>
      </c>
    </row>
    <row r="131" spans="1:109" ht="19.149999999999999" customHeight="1" x14ac:dyDescent="0.3">
      <c r="A131" s="331">
        <v>206</v>
      </c>
      <c r="B131" s="123"/>
      <c r="C131" s="6">
        <v>170</v>
      </c>
      <c r="D131" s="8" t="s">
        <v>2522</v>
      </c>
      <c r="E131" s="8"/>
      <c r="F131" s="32" t="s">
        <v>20</v>
      </c>
      <c r="G131" s="14"/>
      <c r="H131" s="30" t="s">
        <v>10</v>
      </c>
      <c r="I131" s="30"/>
      <c r="J131" s="53">
        <v>6.5</v>
      </c>
      <c r="K131" s="109" t="s">
        <v>2050</v>
      </c>
      <c r="L131" s="52" t="s">
        <v>20</v>
      </c>
      <c r="N131" s="108" t="s">
        <v>20</v>
      </c>
      <c r="O131" s="109"/>
      <c r="P131" s="30" t="s">
        <v>20</v>
      </c>
      <c r="Q131" s="31"/>
      <c r="R131" s="127" t="s">
        <v>20</v>
      </c>
      <c r="S131" s="109" t="s">
        <v>364</v>
      </c>
      <c r="T131" s="22">
        <v>0.39800000000000002</v>
      </c>
      <c r="U131" s="17" t="s">
        <v>587</v>
      </c>
      <c r="V131" s="110">
        <v>5.75</v>
      </c>
      <c r="W131" s="54"/>
      <c r="X131" s="111">
        <v>6</v>
      </c>
      <c r="Y131" s="25" t="s">
        <v>2051</v>
      </c>
      <c r="Z131" s="53" t="s">
        <v>20</v>
      </c>
      <c r="AA131" s="126" t="s">
        <v>2052</v>
      </c>
      <c r="AB131" s="53" t="s">
        <v>20</v>
      </c>
      <c r="AC131" s="17" t="s">
        <v>2053</v>
      </c>
      <c r="AD131" s="29" t="s">
        <v>20</v>
      </c>
      <c r="AE131" s="17"/>
      <c r="AF131" s="112" t="s">
        <v>20</v>
      </c>
      <c r="AG131" s="17"/>
      <c r="AH131" s="30" t="s">
        <v>20</v>
      </c>
      <c r="AJ131" s="53" t="s">
        <v>20</v>
      </c>
      <c r="AK131" s="130" t="s">
        <v>2054</v>
      </c>
      <c r="AL131" s="53" t="s">
        <v>20</v>
      </c>
      <c r="AM131" s="113" t="s">
        <v>2055</v>
      </c>
      <c r="AN131" s="29" t="s">
        <v>20</v>
      </c>
      <c r="AO131" s="17"/>
      <c r="AP131" s="52" t="s">
        <v>20</v>
      </c>
      <c r="AQ131" s="114"/>
      <c r="AR131" s="29" t="s">
        <v>20</v>
      </c>
      <c r="AS131" s="17"/>
      <c r="AT131" s="52" t="s">
        <v>20</v>
      </c>
      <c r="AU131" s="114"/>
      <c r="AV131" s="52" t="s">
        <v>20</v>
      </c>
      <c r="AW131" s="114"/>
      <c r="AX131" s="59" t="s">
        <v>20</v>
      </c>
      <c r="AY131" s="17" t="s">
        <v>2056</v>
      </c>
      <c r="AZ131" s="63" t="s">
        <v>20</v>
      </c>
      <c r="BA131" s="109"/>
      <c r="BB131" s="111">
        <v>7</v>
      </c>
      <c r="BC131" s="109"/>
      <c r="BD131" s="115" t="s">
        <v>20</v>
      </c>
      <c r="BE131" s="17"/>
      <c r="BF131" s="29"/>
      <c r="BG131" s="109"/>
      <c r="BH131" s="63" t="s">
        <v>20</v>
      </c>
      <c r="BI131" s="17" t="s">
        <v>2057</v>
      </c>
      <c r="BJ131" s="29" t="s">
        <v>20</v>
      </c>
      <c r="BK131" s="109" t="s">
        <v>2029</v>
      </c>
      <c r="BL131" s="29" t="s">
        <v>10</v>
      </c>
      <c r="BM131" s="29"/>
      <c r="BN131" s="29" t="s">
        <v>20</v>
      </c>
      <c r="BO131" s="17"/>
      <c r="BP131" s="52">
        <v>5.125</v>
      </c>
      <c r="BQ131" s="114"/>
      <c r="BR131" s="117" t="s">
        <v>20</v>
      </c>
      <c r="BS131" s="118"/>
      <c r="BT131" s="64">
        <v>4.75</v>
      </c>
      <c r="BU131" s="17"/>
      <c r="BV131" s="29" t="s">
        <v>20</v>
      </c>
      <c r="BW131" s="17"/>
      <c r="BX131" s="53" t="s">
        <v>20</v>
      </c>
      <c r="BY131" s="17"/>
      <c r="BZ131" s="119" t="s">
        <v>20</v>
      </c>
      <c r="CA131" s="114"/>
      <c r="CB131" s="29"/>
      <c r="CC131" s="17"/>
      <c r="CD131" s="53" t="s">
        <v>20</v>
      </c>
      <c r="CE131" s="57"/>
      <c r="CF131" s="30" t="s">
        <v>20</v>
      </c>
      <c r="CG131" s="31" t="s">
        <v>365</v>
      </c>
      <c r="CH131" s="53" t="s">
        <v>20</v>
      </c>
      <c r="CI131" s="57" t="s">
        <v>2044</v>
      </c>
      <c r="CJ131" s="29">
        <v>4.5</v>
      </c>
      <c r="CK131" s="17"/>
      <c r="CL131" s="29">
        <v>7</v>
      </c>
      <c r="CM131" s="126" t="s">
        <v>2058</v>
      </c>
      <c r="CN131" s="64" t="s">
        <v>20</v>
      </c>
      <c r="CO131" s="17" t="s">
        <v>2059</v>
      </c>
      <c r="CP131" s="64">
        <v>4.7</v>
      </c>
      <c r="CQ131" s="17"/>
      <c r="CR131" s="53" t="s">
        <v>20</v>
      </c>
      <c r="CS131" s="17" t="s">
        <v>361</v>
      </c>
      <c r="CT131" s="53" t="s">
        <v>20</v>
      </c>
      <c r="CU131" s="109"/>
      <c r="CV131" s="29" t="s">
        <v>20</v>
      </c>
      <c r="CW131" s="17" t="s">
        <v>673</v>
      </c>
      <c r="CX131" s="53" t="s">
        <v>20</v>
      </c>
      <c r="CY131" s="17" t="s">
        <v>2060</v>
      </c>
      <c r="CZ131" s="17" t="s">
        <v>20</v>
      </c>
      <c r="DA131" s="17" t="s">
        <v>2061</v>
      </c>
      <c r="DB131" s="30">
        <v>4</v>
      </c>
      <c r="DC131" s="31" t="s">
        <v>2062</v>
      </c>
      <c r="DD131" t="s">
        <v>10</v>
      </c>
      <c r="DE131">
        <f t="shared" si="3"/>
        <v>11</v>
      </c>
    </row>
    <row r="132" spans="1:109" ht="19.149999999999999" customHeight="1" x14ac:dyDescent="0.3">
      <c r="A132" s="105">
        <v>207</v>
      </c>
      <c r="B132" s="328"/>
      <c r="C132" s="330">
        <v>171</v>
      </c>
      <c r="D132" s="329" t="s">
        <v>2523</v>
      </c>
      <c r="E132" s="329"/>
      <c r="F132" s="336" t="s">
        <v>20</v>
      </c>
      <c r="G132" s="338"/>
      <c r="H132" s="340"/>
      <c r="I132" s="340"/>
      <c r="J132" s="342">
        <v>6.5</v>
      </c>
      <c r="K132" s="347" t="s">
        <v>2050</v>
      </c>
      <c r="L132" s="351" t="s">
        <v>20</v>
      </c>
      <c r="M132" s="352"/>
      <c r="N132" s="345" t="s">
        <v>20</v>
      </c>
      <c r="O132" s="347"/>
      <c r="P132" s="340" t="s">
        <v>20</v>
      </c>
      <c r="Q132" s="341"/>
      <c r="R132" s="358" t="s">
        <v>20</v>
      </c>
      <c r="S132" s="347" t="s">
        <v>364</v>
      </c>
      <c r="T132" s="360">
        <v>0.39800000000000002</v>
      </c>
      <c r="U132" s="348" t="s">
        <v>587</v>
      </c>
      <c r="V132" s="365">
        <v>5.75</v>
      </c>
      <c r="W132" s="368"/>
      <c r="X132" s="370">
        <v>6</v>
      </c>
      <c r="Y132" s="373"/>
      <c r="Z132" s="362" t="s">
        <v>20</v>
      </c>
      <c r="AA132" s="348" t="s">
        <v>2063</v>
      </c>
      <c r="AB132" s="362">
        <v>4</v>
      </c>
      <c r="AC132" s="348"/>
      <c r="AD132" s="362" t="s">
        <v>20</v>
      </c>
      <c r="AE132" s="348"/>
      <c r="AF132" s="112" t="s">
        <v>20</v>
      </c>
      <c r="AG132" s="348"/>
      <c r="AH132" s="340" t="s">
        <v>20</v>
      </c>
      <c r="AI132" s="341"/>
      <c r="AJ132" s="342">
        <v>6</v>
      </c>
      <c r="AK132" s="348"/>
      <c r="AL132" s="342">
        <v>6.5</v>
      </c>
      <c r="AM132" s="353" t="s">
        <v>608</v>
      </c>
      <c r="AN132" s="362" t="s">
        <v>20</v>
      </c>
      <c r="AO132" s="348"/>
      <c r="AP132" s="351">
        <v>5</v>
      </c>
      <c r="AQ132" s="379"/>
      <c r="AR132" s="362" t="s">
        <v>20</v>
      </c>
      <c r="AS132" s="348"/>
      <c r="AT132" s="351" t="s">
        <v>20</v>
      </c>
      <c r="AU132" s="379"/>
      <c r="AV132" s="351" t="s">
        <v>20</v>
      </c>
      <c r="AW132" s="379"/>
      <c r="AX132" s="380" t="s">
        <v>20</v>
      </c>
      <c r="AY132" s="348" t="s">
        <v>2064</v>
      </c>
      <c r="AZ132" s="382" t="s">
        <v>20</v>
      </c>
      <c r="BA132" s="347"/>
      <c r="BB132" s="370">
        <v>7</v>
      </c>
      <c r="BC132" s="347"/>
      <c r="BD132" s="386" t="s">
        <v>20</v>
      </c>
      <c r="BE132" s="348"/>
      <c r="BF132" s="362"/>
      <c r="BG132" s="347"/>
      <c r="BH132" s="382" t="s">
        <v>20</v>
      </c>
      <c r="BI132" s="348" t="s">
        <v>2065</v>
      </c>
      <c r="BJ132" s="362" t="s">
        <v>20</v>
      </c>
      <c r="BK132" s="347" t="s">
        <v>2029</v>
      </c>
      <c r="BL132" s="362" t="s">
        <v>10</v>
      </c>
      <c r="BM132" s="362"/>
      <c r="BN132" s="362">
        <v>6.875</v>
      </c>
      <c r="BO132" s="348"/>
      <c r="BP132" s="351">
        <v>5.125</v>
      </c>
      <c r="BQ132" s="379"/>
      <c r="BR132" s="393">
        <v>4</v>
      </c>
      <c r="BS132" s="394"/>
      <c r="BT132" s="355">
        <v>4.75</v>
      </c>
      <c r="BU132" s="348"/>
      <c r="BV132" s="362" t="s">
        <v>20</v>
      </c>
      <c r="BW132" s="348"/>
      <c r="BX132" s="406">
        <v>5.75</v>
      </c>
      <c r="BY132" s="348"/>
      <c r="BZ132" s="396" t="s">
        <v>20</v>
      </c>
      <c r="CA132" s="379"/>
      <c r="CB132" s="362"/>
      <c r="CC132" s="348"/>
      <c r="CD132" s="342">
        <v>6</v>
      </c>
      <c r="CE132" s="354" t="s">
        <v>2066</v>
      </c>
      <c r="CF132" s="340" t="s">
        <v>20</v>
      </c>
      <c r="CG132" s="341"/>
      <c r="CH132" s="342" t="s">
        <v>20</v>
      </c>
      <c r="CI132" s="354" t="s">
        <v>2044</v>
      </c>
      <c r="CJ132" s="362">
        <v>4.5</v>
      </c>
      <c r="CK132" s="348"/>
      <c r="CL132" s="362">
        <v>7</v>
      </c>
      <c r="CM132" s="348"/>
      <c r="CN132" s="355" t="s">
        <v>20</v>
      </c>
      <c r="CO132" s="348" t="s">
        <v>2059</v>
      </c>
      <c r="CP132" s="355">
        <v>4.7</v>
      </c>
      <c r="CQ132" s="348"/>
      <c r="CR132" s="362" t="s">
        <v>20</v>
      </c>
      <c r="CS132" s="17"/>
      <c r="CT132" s="53" t="s">
        <v>20</v>
      </c>
      <c r="CU132" s="109"/>
      <c r="CV132" s="29">
        <v>6.5</v>
      </c>
      <c r="CW132" s="17" t="s">
        <v>673</v>
      </c>
      <c r="CX132" s="53" t="s">
        <v>20</v>
      </c>
      <c r="CY132" s="17" t="s">
        <v>2067</v>
      </c>
      <c r="CZ132" s="17">
        <v>5</v>
      </c>
      <c r="DA132" s="17"/>
      <c r="DB132" s="30">
        <v>4</v>
      </c>
      <c r="DC132" s="31" t="s">
        <v>2062</v>
      </c>
      <c r="DD132" t="s">
        <v>10</v>
      </c>
      <c r="DE132">
        <f t="shared" si="3"/>
        <v>21</v>
      </c>
    </row>
    <row r="133" spans="1:109" ht="19.149999999999999" customHeight="1" x14ac:dyDescent="0.3">
      <c r="A133" s="331">
        <v>210</v>
      </c>
      <c r="B133" s="123">
        <v>811111</v>
      </c>
      <c r="C133" s="6">
        <v>174</v>
      </c>
      <c r="D133" s="8" t="s">
        <v>2520</v>
      </c>
      <c r="E133" s="8"/>
      <c r="F133" s="32" t="s">
        <v>20</v>
      </c>
      <c r="G133" s="14"/>
      <c r="H133" s="30"/>
      <c r="I133" s="30"/>
      <c r="J133" s="53">
        <v>6.5</v>
      </c>
      <c r="K133" s="109"/>
      <c r="L133" s="52" t="s">
        <v>20</v>
      </c>
      <c r="N133" s="108" t="s">
        <v>20</v>
      </c>
      <c r="O133" s="109"/>
      <c r="P133" s="30" t="s">
        <v>20</v>
      </c>
      <c r="Q133" s="31"/>
      <c r="R133" s="127">
        <v>6.35</v>
      </c>
      <c r="S133" s="109"/>
      <c r="T133" s="22">
        <v>0.39800000000000002</v>
      </c>
      <c r="U133" s="17" t="s">
        <v>587</v>
      </c>
      <c r="V133" s="23">
        <v>5.75</v>
      </c>
      <c r="W133" s="54"/>
      <c r="X133" s="111">
        <v>6</v>
      </c>
      <c r="Y133" s="25"/>
      <c r="Z133" s="29" t="s">
        <v>20</v>
      </c>
      <c r="AA133" s="17" t="s">
        <v>2063</v>
      </c>
      <c r="AB133" s="29">
        <v>4</v>
      </c>
      <c r="AC133" s="17"/>
      <c r="AD133" s="29" t="s">
        <v>20</v>
      </c>
      <c r="AE133" s="17"/>
      <c r="AF133" s="112" t="s">
        <v>20</v>
      </c>
      <c r="AG133" s="17"/>
      <c r="AH133" s="30" t="s">
        <v>20</v>
      </c>
      <c r="AJ133" s="53">
        <v>6</v>
      </c>
      <c r="AK133" s="17"/>
      <c r="AL133" s="53">
        <v>6.5</v>
      </c>
      <c r="AM133" s="113" t="s">
        <v>608</v>
      </c>
      <c r="AN133" s="29" t="s">
        <v>20</v>
      </c>
      <c r="AO133" s="17"/>
      <c r="AP133" s="52">
        <v>5</v>
      </c>
      <c r="AQ133" s="114"/>
      <c r="AR133" s="29" t="s">
        <v>20</v>
      </c>
      <c r="AS133" s="17"/>
      <c r="AT133" s="52" t="s">
        <v>20</v>
      </c>
      <c r="AU133" s="114"/>
      <c r="AV133" s="52" t="s">
        <v>20</v>
      </c>
      <c r="AW133" s="114"/>
      <c r="AX133" s="59" t="s">
        <v>20</v>
      </c>
      <c r="AY133" s="17" t="s">
        <v>2064</v>
      </c>
      <c r="AZ133" s="63" t="s">
        <v>20</v>
      </c>
      <c r="BA133" s="109"/>
      <c r="BB133" s="29">
        <v>7</v>
      </c>
      <c r="BC133" s="109"/>
      <c r="BD133" s="115" t="s">
        <v>20</v>
      </c>
      <c r="BE133" s="17"/>
      <c r="BF133" s="29" t="s">
        <v>10</v>
      </c>
      <c r="BG133" s="109"/>
      <c r="BH133" s="63" t="s">
        <v>20</v>
      </c>
      <c r="BI133" s="17" t="s">
        <v>1601</v>
      </c>
      <c r="BJ133" s="29" t="s">
        <v>20</v>
      </c>
      <c r="BK133" s="109" t="s">
        <v>2029</v>
      </c>
      <c r="BL133" s="29" t="s">
        <v>10</v>
      </c>
      <c r="BM133" s="29"/>
      <c r="BN133" s="29">
        <v>6.875</v>
      </c>
      <c r="BO133" s="17"/>
      <c r="BP133" s="52">
        <v>5.125</v>
      </c>
      <c r="BQ133" s="114"/>
      <c r="BR133" s="117">
        <v>4</v>
      </c>
      <c r="BS133" s="118"/>
      <c r="BT133" s="64">
        <v>4.75</v>
      </c>
      <c r="BU133" s="17"/>
      <c r="BV133" s="29" t="s">
        <v>20</v>
      </c>
      <c r="BW133" s="17"/>
      <c r="BX133" s="125">
        <v>5.75</v>
      </c>
      <c r="BY133" s="17"/>
      <c r="BZ133" s="119" t="s">
        <v>20</v>
      </c>
      <c r="CA133" s="114"/>
      <c r="CB133" s="29"/>
      <c r="CC133" s="17"/>
      <c r="CD133" s="29">
        <v>6</v>
      </c>
      <c r="CE133" s="57"/>
      <c r="CF133" s="30" t="s">
        <v>20</v>
      </c>
      <c r="CG133" s="31"/>
      <c r="CH133" s="53" t="s">
        <v>20</v>
      </c>
      <c r="CI133" s="57" t="s">
        <v>2082</v>
      </c>
      <c r="CJ133" s="29">
        <v>4.5</v>
      </c>
      <c r="CK133" s="17"/>
      <c r="CL133" s="29">
        <v>7</v>
      </c>
      <c r="CM133" s="17"/>
      <c r="CN133" s="64" t="s">
        <v>20</v>
      </c>
      <c r="CO133" s="234"/>
      <c r="CP133" s="64">
        <v>4.7</v>
      </c>
      <c r="CQ133" s="17"/>
      <c r="CR133" s="29" t="s">
        <v>20</v>
      </c>
      <c r="CS133" s="17"/>
      <c r="CT133" s="53" t="s">
        <v>20</v>
      </c>
      <c r="CU133" s="109"/>
      <c r="CV133" s="29">
        <v>6.5</v>
      </c>
      <c r="CW133" s="17" t="s">
        <v>673</v>
      </c>
      <c r="CX133" s="53">
        <v>6</v>
      </c>
      <c r="CY133" s="17"/>
      <c r="CZ133" s="17">
        <v>5</v>
      </c>
      <c r="DA133" s="17" t="s">
        <v>2083</v>
      </c>
      <c r="DB133" s="30">
        <v>4</v>
      </c>
      <c r="DC133" s="31" t="s">
        <v>2084</v>
      </c>
      <c r="DD133" t="s">
        <v>10</v>
      </c>
      <c r="DE133">
        <f t="shared" si="3"/>
        <v>23</v>
      </c>
    </row>
    <row r="134" spans="1:109" ht="19.149999999999999" customHeight="1" x14ac:dyDescent="0.3">
      <c r="A134" s="105">
        <v>211</v>
      </c>
      <c r="B134" s="123">
        <v>81121</v>
      </c>
      <c r="C134" s="6">
        <v>175</v>
      </c>
      <c r="D134" s="8" t="s">
        <v>2524</v>
      </c>
      <c r="E134" s="8"/>
      <c r="F134" s="32" t="s">
        <v>20</v>
      </c>
      <c r="G134" s="14"/>
      <c r="H134" s="30"/>
      <c r="I134" s="30"/>
      <c r="J134" s="53">
        <v>6.5</v>
      </c>
      <c r="K134" s="109"/>
      <c r="L134" s="52" t="s">
        <v>20</v>
      </c>
      <c r="N134" s="108" t="s">
        <v>20</v>
      </c>
      <c r="O134" s="109"/>
      <c r="P134" s="30" t="s">
        <v>20</v>
      </c>
      <c r="Q134" s="31"/>
      <c r="R134" s="127">
        <v>6.35</v>
      </c>
      <c r="S134" s="109"/>
      <c r="T134" s="22">
        <v>0.39800000000000002</v>
      </c>
      <c r="U134" s="17" t="s">
        <v>587</v>
      </c>
      <c r="V134" s="110">
        <v>5.75</v>
      </c>
      <c r="W134" s="54"/>
      <c r="X134" s="111">
        <v>6</v>
      </c>
      <c r="Y134" s="25"/>
      <c r="Z134" s="29" t="s">
        <v>20</v>
      </c>
      <c r="AA134" s="17" t="s">
        <v>2063</v>
      </c>
      <c r="AB134" s="29">
        <v>4</v>
      </c>
      <c r="AC134" s="17"/>
      <c r="AD134" s="29" t="s">
        <v>20</v>
      </c>
      <c r="AE134" s="17"/>
      <c r="AF134" s="112" t="s">
        <v>20</v>
      </c>
      <c r="AG134" s="17"/>
      <c r="AH134" s="30" t="s">
        <v>20</v>
      </c>
      <c r="AJ134" s="53">
        <v>6</v>
      </c>
      <c r="AK134" s="17"/>
      <c r="AL134" s="53">
        <v>6.5</v>
      </c>
      <c r="AM134" s="113" t="s">
        <v>608</v>
      </c>
      <c r="AN134" s="29" t="s">
        <v>20</v>
      </c>
      <c r="AO134" s="17"/>
      <c r="AP134" s="52">
        <v>5</v>
      </c>
      <c r="AQ134" s="114"/>
      <c r="AR134" s="29" t="s">
        <v>20</v>
      </c>
      <c r="AS134" s="25" t="s">
        <v>2085</v>
      </c>
      <c r="AT134" s="52" t="s">
        <v>20</v>
      </c>
      <c r="AU134" s="114"/>
      <c r="AV134" s="52" t="s">
        <v>20</v>
      </c>
      <c r="AW134" s="114"/>
      <c r="AX134" s="59" t="s">
        <v>20</v>
      </c>
      <c r="AY134" s="17" t="s">
        <v>2064</v>
      </c>
      <c r="AZ134" s="63" t="s">
        <v>20</v>
      </c>
      <c r="BA134" s="109"/>
      <c r="BB134" s="29">
        <v>7</v>
      </c>
      <c r="BC134" s="109"/>
      <c r="BD134" s="115" t="s">
        <v>20</v>
      </c>
      <c r="BE134" s="17"/>
      <c r="BF134" s="29"/>
      <c r="BG134" s="109"/>
      <c r="BH134" s="63">
        <v>5.5</v>
      </c>
      <c r="BI134" s="17"/>
      <c r="BJ134" s="29" t="s">
        <v>20</v>
      </c>
      <c r="BK134" s="109" t="s">
        <v>2029</v>
      </c>
      <c r="BL134" s="29" t="s">
        <v>10</v>
      </c>
      <c r="BM134" s="29"/>
      <c r="BN134" s="29">
        <v>6.875</v>
      </c>
      <c r="BO134" s="17"/>
      <c r="BP134" s="52">
        <v>5.125</v>
      </c>
      <c r="BQ134" s="114"/>
      <c r="BR134" s="117">
        <v>4</v>
      </c>
      <c r="BS134" s="118"/>
      <c r="BT134" s="64">
        <v>4.75</v>
      </c>
      <c r="BU134" s="17"/>
      <c r="BV134" s="29" t="s">
        <v>20</v>
      </c>
      <c r="BW134" s="17"/>
      <c r="BX134" s="125">
        <v>5.75</v>
      </c>
      <c r="BY134" s="17"/>
      <c r="BZ134" s="119" t="s">
        <v>20</v>
      </c>
      <c r="CA134" s="114"/>
      <c r="CB134" s="29"/>
      <c r="CC134" s="17"/>
      <c r="CD134" s="29">
        <v>6</v>
      </c>
      <c r="CE134" s="57"/>
      <c r="CF134" s="30" t="s">
        <v>20</v>
      </c>
      <c r="CG134" s="31"/>
      <c r="CH134" s="53" t="s">
        <v>20</v>
      </c>
      <c r="CI134" s="57" t="s">
        <v>2086</v>
      </c>
      <c r="CJ134" s="29">
        <v>4.5</v>
      </c>
      <c r="CK134" s="17"/>
      <c r="CL134" s="29">
        <v>7</v>
      </c>
      <c r="CM134" s="17"/>
      <c r="CN134" s="64">
        <v>6.25</v>
      </c>
      <c r="CO134" s="17"/>
      <c r="CP134" s="64">
        <v>4.7</v>
      </c>
      <c r="CQ134" s="17"/>
      <c r="CR134" s="29" t="s">
        <v>20</v>
      </c>
      <c r="CS134" s="17"/>
      <c r="CT134" s="53" t="s">
        <v>20</v>
      </c>
      <c r="CU134" s="109"/>
      <c r="CV134" s="29">
        <v>6.5</v>
      </c>
      <c r="CW134" s="17" t="s">
        <v>673</v>
      </c>
      <c r="CX134" s="53">
        <v>6</v>
      </c>
      <c r="CY134" s="17"/>
      <c r="CZ134" s="17">
        <v>5</v>
      </c>
      <c r="DA134" s="17"/>
      <c r="DB134" s="30">
        <v>4</v>
      </c>
      <c r="DC134" s="31" t="s">
        <v>2087</v>
      </c>
      <c r="DD134" t="s">
        <v>10</v>
      </c>
      <c r="DE134">
        <f t="shared" si="3"/>
        <v>25</v>
      </c>
    </row>
    <row r="135" spans="1:109" ht="19.149999999999999" customHeight="1" x14ac:dyDescent="0.3">
      <c r="A135" s="331">
        <v>212</v>
      </c>
      <c r="B135" s="328">
        <v>8114</v>
      </c>
      <c r="C135" s="330">
        <v>176</v>
      </c>
      <c r="D135" s="329" t="s">
        <v>2525</v>
      </c>
      <c r="E135" s="329"/>
      <c r="F135" s="336" t="s">
        <v>20</v>
      </c>
      <c r="G135" s="338"/>
      <c r="H135" s="340"/>
      <c r="I135" s="340"/>
      <c r="J135" s="342">
        <v>6.5</v>
      </c>
      <c r="K135" s="347" t="s">
        <v>2016</v>
      </c>
      <c r="L135" s="351" t="s">
        <v>20</v>
      </c>
      <c r="M135" s="352"/>
      <c r="N135" s="345" t="s">
        <v>20</v>
      </c>
      <c r="O135" s="347"/>
      <c r="P135" s="340" t="s">
        <v>20</v>
      </c>
      <c r="Q135" s="341"/>
      <c r="R135" s="358">
        <v>6.35</v>
      </c>
      <c r="S135" s="347"/>
      <c r="T135" s="360">
        <v>0.39800000000000002</v>
      </c>
      <c r="U135" s="348" t="s">
        <v>587</v>
      </c>
      <c r="V135" s="365">
        <v>5.75</v>
      </c>
      <c r="W135" s="368"/>
      <c r="X135" s="406">
        <v>6</v>
      </c>
      <c r="Y135" s="373"/>
      <c r="Z135" s="362" t="s">
        <v>20</v>
      </c>
      <c r="AA135" s="348" t="s">
        <v>2063</v>
      </c>
      <c r="AB135" s="362">
        <v>4</v>
      </c>
      <c r="AC135" s="348"/>
      <c r="AD135" s="362" t="s">
        <v>20</v>
      </c>
      <c r="AE135" s="348"/>
      <c r="AF135" s="112" t="s">
        <v>20</v>
      </c>
      <c r="AG135" s="348"/>
      <c r="AH135" s="340" t="s">
        <v>20</v>
      </c>
      <c r="AI135" s="341"/>
      <c r="AJ135" s="342">
        <v>6</v>
      </c>
      <c r="AK135" s="348"/>
      <c r="AL135" s="342">
        <v>6.5</v>
      </c>
      <c r="AM135" s="353" t="s">
        <v>608</v>
      </c>
      <c r="AN135" s="362" t="s">
        <v>20</v>
      </c>
      <c r="AO135" s="348"/>
      <c r="AP135" s="351">
        <v>5</v>
      </c>
      <c r="AQ135" s="379"/>
      <c r="AR135" s="362" t="s">
        <v>20</v>
      </c>
      <c r="AS135" s="348"/>
      <c r="AT135" s="351" t="s">
        <v>20</v>
      </c>
      <c r="AU135" s="379"/>
      <c r="AV135" s="351" t="s">
        <v>20</v>
      </c>
      <c r="AW135" s="379"/>
      <c r="AX135" s="380" t="s">
        <v>20</v>
      </c>
      <c r="AY135" s="348" t="s">
        <v>2064</v>
      </c>
      <c r="AZ135" s="382" t="s">
        <v>20</v>
      </c>
      <c r="BA135" s="347"/>
      <c r="BB135" s="362">
        <v>7</v>
      </c>
      <c r="BC135" s="347"/>
      <c r="BD135" s="386" t="s">
        <v>20</v>
      </c>
      <c r="BE135" s="348"/>
      <c r="BF135" s="362"/>
      <c r="BG135" s="347"/>
      <c r="BH135" s="382">
        <v>5.5</v>
      </c>
      <c r="BI135" s="348"/>
      <c r="BJ135" s="362" t="s">
        <v>20</v>
      </c>
      <c r="BK135" s="347" t="s">
        <v>2029</v>
      </c>
      <c r="BL135" s="362" t="s">
        <v>10</v>
      </c>
      <c r="BM135" s="362"/>
      <c r="BN135" s="362">
        <v>6.875</v>
      </c>
      <c r="BO135" s="348"/>
      <c r="BP135" s="351">
        <v>5.125</v>
      </c>
      <c r="BQ135" s="379"/>
      <c r="BR135" s="357">
        <v>4</v>
      </c>
      <c r="BS135" s="394"/>
      <c r="BT135" s="355">
        <v>4.75</v>
      </c>
      <c r="BU135" s="348"/>
      <c r="BV135" s="362" t="s">
        <v>20</v>
      </c>
      <c r="BW135" s="348"/>
      <c r="BX135" s="406">
        <v>5.75</v>
      </c>
      <c r="BY135" s="348"/>
      <c r="BZ135" s="396" t="s">
        <v>20</v>
      </c>
      <c r="CA135" s="379"/>
      <c r="CB135" s="362"/>
      <c r="CC135" s="348"/>
      <c r="CD135" s="362">
        <v>6</v>
      </c>
      <c r="CE135" s="354"/>
      <c r="CF135" s="340" t="s">
        <v>20</v>
      </c>
      <c r="CG135" s="341"/>
      <c r="CH135" s="342" t="s">
        <v>20</v>
      </c>
      <c r="CI135" s="354" t="s">
        <v>2086</v>
      </c>
      <c r="CJ135" s="362">
        <v>4.5</v>
      </c>
      <c r="CK135" s="348"/>
      <c r="CL135" s="362">
        <v>7</v>
      </c>
      <c r="CM135" s="348"/>
      <c r="CN135" s="358">
        <v>6.25</v>
      </c>
      <c r="CO135" s="423"/>
      <c r="CP135" s="355">
        <v>4.7</v>
      </c>
      <c r="CQ135" s="348"/>
      <c r="CR135" s="362" t="s">
        <v>20</v>
      </c>
      <c r="CS135" s="348"/>
      <c r="CT135" s="342" t="s">
        <v>20</v>
      </c>
      <c r="CU135" s="347"/>
      <c r="CV135" s="362">
        <v>6.5</v>
      </c>
      <c r="CW135" s="348" t="s">
        <v>673</v>
      </c>
      <c r="CX135" s="342">
        <v>6</v>
      </c>
      <c r="CY135" s="348"/>
      <c r="CZ135" s="348">
        <v>5</v>
      </c>
      <c r="DA135" s="348"/>
      <c r="DB135" s="340">
        <v>4</v>
      </c>
      <c r="DC135" s="341" t="s">
        <v>2087</v>
      </c>
      <c r="DD135" s="331" t="s">
        <v>10</v>
      </c>
      <c r="DE135" s="331">
        <f t="shared" si="3"/>
        <v>25</v>
      </c>
    </row>
    <row r="136" spans="1:109" ht="19.149999999999999" customHeight="1" x14ac:dyDescent="0.3">
      <c r="A136" s="105">
        <v>213</v>
      </c>
      <c r="B136" s="123">
        <v>236118</v>
      </c>
      <c r="C136" s="6">
        <v>177</v>
      </c>
      <c r="D136" s="8" t="s">
        <v>2526</v>
      </c>
      <c r="E136" s="8"/>
      <c r="F136" s="32" t="s">
        <v>20</v>
      </c>
      <c r="G136" s="14"/>
      <c r="H136" s="30"/>
      <c r="I136" s="30"/>
      <c r="J136" s="53" t="s">
        <v>20</v>
      </c>
      <c r="K136" s="109"/>
      <c r="L136" s="52">
        <v>5.6</v>
      </c>
      <c r="M136" s="19" t="s">
        <v>648</v>
      </c>
      <c r="N136" s="108" t="s">
        <v>20</v>
      </c>
      <c r="O136" s="109"/>
      <c r="P136" s="30" t="s">
        <v>20</v>
      </c>
      <c r="Q136" s="31"/>
      <c r="R136" s="127">
        <v>6.35</v>
      </c>
      <c r="S136" s="109" t="s">
        <v>374</v>
      </c>
      <c r="T136" s="22">
        <v>0.6472</v>
      </c>
      <c r="U136" s="17" t="s">
        <v>587</v>
      </c>
      <c r="V136" s="110">
        <v>5.75</v>
      </c>
      <c r="W136" s="54"/>
      <c r="X136" s="125" t="s">
        <v>20</v>
      </c>
      <c r="Y136" s="25" t="s">
        <v>2088</v>
      </c>
      <c r="Z136" s="29" t="s">
        <v>20</v>
      </c>
      <c r="AA136" s="17" t="s">
        <v>2063</v>
      </c>
      <c r="AB136" s="29">
        <v>4</v>
      </c>
      <c r="AC136" s="17" t="s">
        <v>2089</v>
      </c>
      <c r="AD136" s="29" t="s">
        <v>20</v>
      </c>
      <c r="AE136" s="17"/>
      <c r="AF136" s="112" t="s">
        <v>20</v>
      </c>
      <c r="AG136" s="17"/>
      <c r="AH136" s="30" t="s">
        <v>20</v>
      </c>
      <c r="AJ136" s="53">
        <v>6</v>
      </c>
      <c r="AK136" s="17" t="s">
        <v>2090</v>
      </c>
      <c r="AL136" s="53">
        <v>6.5</v>
      </c>
      <c r="AM136" s="113" t="s">
        <v>2091</v>
      </c>
      <c r="AN136" s="29" t="s">
        <v>20</v>
      </c>
      <c r="AO136" s="17"/>
      <c r="AP136" s="52" t="s">
        <v>20</v>
      </c>
      <c r="AQ136" s="114"/>
      <c r="AR136" s="29" t="s">
        <v>20</v>
      </c>
      <c r="AS136" s="17"/>
      <c r="AT136" s="52" t="s">
        <v>20</v>
      </c>
      <c r="AU136" s="114"/>
      <c r="AV136" s="52" t="s">
        <v>20</v>
      </c>
      <c r="AW136" s="114"/>
      <c r="AX136" s="59" t="s">
        <v>20</v>
      </c>
      <c r="AY136" s="17"/>
      <c r="AZ136" s="63" t="s">
        <v>20</v>
      </c>
      <c r="BA136" s="109"/>
      <c r="BB136" s="53" t="s">
        <v>20</v>
      </c>
      <c r="BC136" s="109" t="s">
        <v>2092</v>
      </c>
      <c r="BD136" s="115" t="s">
        <v>20</v>
      </c>
      <c r="BE136" s="17"/>
      <c r="BF136" s="29"/>
      <c r="BG136" s="109"/>
      <c r="BH136" s="232" t="s">
        <v>20</v>
      </c>
      <c r="BI136" s="17"/>
      <c r="BJ136" s="29" t="s">
        <v>20</v>
      </c>
      <c r="BK136" s="109" t="s">
        <v>2029</v>
      </c>
      <c r="BL136" s="29" t="s">
        <v>10</v>
      </c>
      <c r="BM136" s="29"/>
      <c r="BN136" s="29">
        <v>6.875</v>
      </c>
      <c r="BO136" s="17"/>
      <c r="BP136" s="52">
        <v>5.125</v>
      </c>
      <c r="BQ136" s="114" t="s">
        <v>10</v>
      </c>
      <c r="BR136" s="117">
        <v>4</v>
      </c>
      <c r="BS136" s="118" t="s">
        <v>375</v>
      </c>
      <c r="BT136" s="29" t="s">
        <v>20</v>
      </c>
      <c r="BU136" s="17" t="s">
        <v>2093</v>
      </c>
      <c r="BV136" s="29" t="s">
        <v>20</v>
      </c>
      <c r="BW136" s="17"/>
      <c r="BX136" s="53" t="s">
        <v>20</v>
      </c>
      <c r="BY136" s="17"/>
      <c r="BZ136" s="119" t="s">
        <v>20</v>
      </c>
      <c r="CA136" s="114"/>
      <c r="CB136" s="29"/>
      <c r="CC136" s="17"/>
      <c r="CD136" s="29" t="s">
        <v>20</v>
      </c>
      <c r="CE136" s="57"/>
      <c r="CF136" s="30" t="s">
        <v>20</v>
      </c>
      <c r="CG136" s="31"/>
      <c r="CH136" s="53" t="s">
        <v>20</v>
      </c>
      <c r="CI136" s="57"/>
      <c r="CJ136" s="29">
        <v>2</v>
      </c>
      <c r="CK136" s="17" t="s">
        <v>2094</v>
      </c>
      <c r="CL136" s="29" t="s">
        <v>20</v>
      </c>
      <c r="CM136" s="17"/>
      <c r="CN136" s="127">
        <v>6.25</v>
      </c>
      <c r="CO136" s="17" t="s">
        <v>2095</v>
      </c>
      <c r="CP136" s="64" t="s">
        <v>20</v>
      </c>
      <c r="CQ136" s="17"/>
      <c r="CR136" s="29" t="s">
        <v>20</v>
      </c>
      <c r="CS136" s="17"/>
      <c r="CT136" s="53" t="s">
        <v>20</v>
      </c>
      <c r="CU136" s="109"/>
      <c r="CV136" s="29">
        <v>6.5</v>
      </c>
      <c r="CW136" s="17" t="s">
        <v>673</v>
      </c>
      <c r="CX136" s="53">
        <v>6</v>
      </c>
      <c r="CY136" s="17" t="s">
        <v>2096</v>
      </c>
      <c r="CZ136" s="17" t="s">
        <v>20</v>
      </c>
      <c r="DA136" s="17" t="s">
        <v>2097</v>
      </c>
      <c r="DB136" s="30" t="s">
        <v>20</v>
      </c>
      <c r="DC136" s="31" t="s">
        <v>2098</v>
      </c>
      <c r="DD136" t="s">
        <v>10</v>
      </c>
      <c r="DE136">
        <f t="shared" si="3"/>
        <v>14</v>
      </c>
    </row>
    <row r="137" spans="1:109" ht="19.149999999999999" customHeight="1" x14ac:dyDescent="0.3">
      <c r="A137" s="331">
        <v>214</v>
      </c>
      <c r="B137" s="123"/>
      <c r="C137" s="6">
        <v>178</v>
      </c>
      <c r="D137" s="8" t="s">
        <v>2527</v>
      </c>
      <c r="E137" s="8"/>
      <c r="F137" s="32" t="s">
        <v>20</v>
      </c>
      <c r="G137" s="14"/>
      <c r="H137" s="30"/>
      <c r="I137" s="30"/>
      <c r="J137" s="53" t="s">
        <v>20</v>
      </c>
      <c r="K137" s="109" t="s">
        <v>2099</v>
      </c>
      <c r="L137" s="52" t="s">
        <v>20</v>
      </c>
      <c r="M137" s="19" t="s">
        <v>2100</v>
      </c>
      <c r="N137" s="108" t="s">
        <v>20</v>
      </c>
      <c r="O137" s="109"/>
      <c r="P137" s="30" t="s">
        <v>20</v>
      </c>
      <c r="Q137" s="31"/>
      <c r="R137" s="127" t="s">
        <v>20</v>
      </c>
      <c r="S137" s="109" t="s">
        <v>377</v>
      </c>
      <c r="T137" s="22">
        <v>0.39800000000000002</v>
      </c>
      <c r="U137" s="17" t="s">
        <v>587</v>
      </c>
      <c r="V137" s="110">
        <v>5.75</v>
      </c>
      <c r="W137" s="54" t="s">
        <v>2101</v>
      </c>
      <c r="X137" s="125" t="s">
        <v>20</v>
      </c>
      <c r="Y137" s="25"/>
      <c r="Z137" s="29" t="s">
        <v>20</v>
      </c>
      <c r="AA137" s="17"/>
      <c r="AB137" s="29">
        <v>4</v>
      </c>
      <c r="AC137" s="17"/>
      <c r="AD137" s="29" t="s">
        <v>20</v>
      </c>
      <c r="AE137" s="17"/>
      <c r="AF137" s="112" t="s">
        <v>20</v>
      </c>
      <c r="AG137" s="17"/>
      <c r="AH137" s="30" t="s">
        <v>20</v>
      </c>
      <c r="AJ137" s="53" t="s">
        <v>20</v>
      </c>
      <c r="AK137" s="17"/>
      <c r="AL137" s="53" t="s">
        <v>20</v>
      </c>
      <c r="AM137" s="113" t="s">
        <v>2102</v>
      </c>
      <c r="AN137" s="29" t="s">
        <v>20</v>
      </c>
      <c r="AO137" s="17"/>
      <c r="AP137" s="52">
        <v>5</v>
      </c>
      <c r="AQ137" s="114" t="s">
        <v>2103</v>
      </c>
      <c r="AR137" s="29" t="s">
        <v>20</v>
      </c>
      <c r="AS137" s="17"/>
      <c r="AT137" s="52" t="s">
        <v>20</v>
      </c>
      <c r="AU137" s="114"/>
      <c r="AV137" s="52" t="s">
        <v>20</v>
      </c>
      <c r="AW137" s="114"/>
      <c r="AX137" s="59" t="s">
        <v>20</v>
      </c>
      <c r="AY137" s="17"/>
      <c r="AZ137" s="63" t="s">
        <v>20</v>
      </c>
      <c r="BA137" s="109"/>
      <c r="BB137" s="53" t="s">
        <v>20</v>
      </c>
      <c r="BC137" s="140" t="s">
        <v>2104</v>
      </c>
      <c r="BD137" s="115" t="s">
        <v>20</v>
      </c>
      <c r="BE137" s="17"/>
      <c r="BF137" s="29"/>
      <c r="BG137" s="109"/>
      <c r="BH137" s="63" t="s">
        <v>20</v>
      </c>
      <c r="BI137" s="17" t="s">
        <v>2105</v>
      </c>
      <c r="BJ137" s="29" t="s">
        <v>20</v>
      </c>
      <c r="BK137" s="109"/>
      <c r="BL137" s="29"/>
      <c r="BM137" s="29"/>
      <c r="BN137" s="29" t="s">
        <v>20</v>
      </c>
      <c r="BO137" s="17" t="s">
        <v>2106</v>
      </c>
      <c r="BP137" s="52" t="s">
        <v>20</v>
      </c>
      <c r="BQ137" s="114" t="s">
        <v>2107</v>
      </c>
      <c r="BR137" s="117" t="s">
        <v>20</v>
      </c>
      <c r="BS137" s="118"/>
      <c r="BT137" s="29" t="s">
        <v>20</v>
      </c>
      <c r="BU137" s="17" t="s">
        <v>2108</v>
      </c>
      <c r="BV137" s="29" t="s">
        <v>20</v>
      </c>
      <c r="BW137" s="17"/>
      <c r="BX137" s="53" t="s">
        <v>20</v>
      </c>
      <c r="BY137" s="17" t="s">
        <v>2109</v>
      </c>
      <c r="BZ137" s="119" t="s">
        <v>20</v>
      </c>
      <c r="CA137" s="114"/>
      <c r="CB137" s="29"/>
      <c r="CC137" s="17"/>
      <c r="CD137" s="29">
        <v>6</v>
      </c>
      <c r="CE137" s="57"/>
      <c r="CF137" s="30" t="s">
        <v>20</v>
      </c>
      <c r="CG137" s="31"/>
      <c r="CH137" s="53" t="s">
        <v>20</v>
      </c>
      <c r="CI137" s="57"/>
      <c r="CJ137" s="29" t="s">
        <v>20</v>
      </c>
      <c r="CK137" s="17" t="s">
        <v>2110</v>
      </c>
      <c r="CL137" s="29" t="s">
        <v>20</v>
      </c>
      <c r="CM137" s="17"/>
      <c r="CN137" s="127" t="s">
        <v>20</v>
      </c>
      <c r="CO137" s="17" t="s">
        <v>2111</v>
      </c>
      <c r="CP137" s="64" t="s">
        <v>20</v>
      </c>
      <c r="CQ137" s="17"/>
      <c r="CR137" s="29" t="s">
        <v>20</v>
      </c>
      <c r="CS137" s="17"/>
      <c r="CT137" s="53" t="s">
        <v>20</v>
      </c>
      <c r="CU137" s="109"/>
      <c r="CV137" s="29">
        <v>6.5</v>
      </c>
      <c r="CW137" s="17" t="s">
        <v>673</v>
      </c>
      <c r="CX137" s="29" t="s">
        <v>20</v>
      </c>
      <c r="CY137" s="17" t="s">
        <v>2112</v>
      </c>
      <c r="CZ137" s="17" t="s">
        <v>20</v>
      </c>
      <c r="DA137" s="17" t="s">
        <v>2113</v>
      </c>
      <c r="DB137" s="30">
        <v>4</v>
      </c>
      <c r="DC137" s="31" t="s">
        <v>2114</v>
      </c>
      <c r="DD137" t="s">
        <v>10</v>
      </c>
      <c r="DE137">
        <f t="shared" si="3"/>
        <v>7</v>
      </c>
    </row>
    <row r="138" spans="1:109" ht="19.149999999999999" customHeight="1" x14ac:dyDescent="0.3">
      <c r="A138" s="105">
        <v>215</v>
      </c>
      <c r="B138" s="123">
        <v>524128</v>
      </c>
      <c r="C138" s="6">
        <v>179</v>
      </c>
      <c r="D138" s="8" t="s">
        <v>2528</v>
      </c>
      <c r="E138" s="8"/>
      <c r="F138" s="32" t="s">
        <v>20</v>
      </c>
      <c r="G138" s="14" t="s">
        <v>2115</v>
      </c>
      <c r="H138" s="30" t="s">
        <v>10</v>
      </c>
      <c r="I138" s="30"/>
      <c r="J138" s="53">
        <v>6.5</v>
      </c>
      <c r="K138" s="109" t="s">
        <v>2116</v>
      </c>
      <c r="L138" s="52" t="s">
        <v>20</v>
      </c>
      <c r="M138" s="19" t="s">
        <v>2117</v>
      </c>
      <c r="N138" s="108">
        <v>7.25</v>
      </c>
      <c r="O138" s="109" t="s">
        <v>2118</v>
      </c>
      <c r="P138" s="30">
        <v>2.9</v>
      </c>
      <c r="Q138" s="31" t="s">
        <v>2119</v>
      </c>
      <c r="R138" s="127">
        <v>6.35</v>
      </c>
      <c r="S138" s="109"/>
      <c r="T138" s="22">
        <v>0.39800000000000002</v>
      </c>
      <c r="U138" s="17" t="s">
        <v>587</v>
      </c>
      <c r="V138" s="110">
        <v>5.75</v>
      </c>
      <c r="W138" s="54" t="s">
        <v>2101</v>
      </c>
      <c r="X138" s="125">
        <v>6</v>
      </c>
      <c r="Y138" s="25"/>
      <c r="Z138" s="29" t="s">
        <v>20</v>
      </c>
      <c r="AA138" s="17"/>
      <c r="AB138" s="29">
        <v>4</v>
      </c>
      <c r="AC138" s="17"/>
      <c r="AD138" s="29">
        <v>6</v>
      </c>
      <c r="AE138" s="17" t="s">
        <v>2120</v>
      </c>
      <c r="AF138" s="112">
        <v>6.25</v>
      </c>
      <c r="AG138" s="17"/>
      <c r="AH138" s="30">
        <v>7</v>
      </c>
      <c r="AI138" s="31" t="s">
        <v>2121</v>
      </c>
      <c r="AJ138" s="53">
        <v>6</v>
      </c>
      <c r="AK138" s="17"/>
      <c r="AL138" s="53">
        <v>6.5</v>
      </c>
      <c r="AM138" s="113" t="s">
        <v>608</v>
      </c>
      <c r="AN138" s="29" t="s">
        <v>20</v>
      </c>
      <c r="AO138" s="17" t="s">
        <v>2122</v>
      </c>
      <c r="AP138" s="52">
        <v>5</v>
      </c>
      <c r="AQ138" s="114" t="s">
        <v>2123</v>
      </c>
      <c r="AR138" s="29" t="s">
        <v>20</v>
      </c>
      <c r="AS138" s="17" t="s">
        <v>2124</v>
      </c>
      <c r="AT138" s="52" t="s">
        <v>20</v>
      </c>
      <c r="AU138" s="114" t="s">
        <v>2125</v>
      </c>
      <c r="AV138" s="52" t="s">
        <v>20</v>
      </c>
      <c r="AW138" s="114" t="s">
        <v>380</v>
      </c>
      <c r="AX138" s="59" t="s">
        <v>20</v>
      </c>
      <c r="AY138" s="17" t="s">
        <v>2126</v>
      </c>
      <c r="AZ138" s="63" t="s">
        <v>20</v>
      </c>
      <c r="BA138" s="148" t="s">
        <v>2127</v>
      </c>
      <c r="BB138" s="53">
        <v>7</v>
      </c>
      <c r="BC138" s="109"/>
      <c r="BD138" s="115" t="s">
        <v>20</v>
      </c>
      <c r="BE138" s="218" t="s">
        <v>2128</v>
      </c>
      <c r="BF138" s="29" t="s">
        <v>10</v>
      </c>
      <c r="BG138" s="109"/>
      <c r="BH138" s="63">
        <v>5.5</v>
      </c>
      <c r="BI138" s="17"/>
      <c r="BJ138" s="29">
        <v>6.85</v>
      </c>
      <c r="BK138" s="109" t="s">
        <v>2129</v>
      </c>
      <c r="BL138" s="29" t="s">
        <v>10</v>
      </c>
      <c r="BM138" s="29"/>
      <c r="BN138" s="29">
        <v>6.875</v>
      </c>
      <c r="BO138" s="17"/>
      <c r="BP138" s="52">
        <v>5.125</v>
      </c>
      <c r="BQ138" s="114"/>
      <c r="BR138" s="117">
        <v>4</v>
      </c>
      <c r="BS138" s="118"/>
      <c r="BT138" s="64">
        <v>4.75</v>
      </c>
      <c r="BU138" s="17" t="s">
        <v>2130</v>
      </c>
      <c r="BV138" s="29" t="s">
        <v>20</v>
      </c>
      <c r="BW138" s="17" t="s">
        <v>2131</v>
      </c>
      <c r="BX138" s="125">
        <v>5.75</v>
      </c>
      <c r="BY138" s="17"/>
      <c r="BZ138" s="119" t="s">
        <v>20</v>
      </c>
      <c r="CA138" s="114" t="s">
        <v>2132</v>
      </c>
      <c r="CB138" s="29" t="s">
        <v>10</v>
      </c>
      <c r="CC138" s="17"/>
      <c r="CD138" s="29">
        <v>6</v>
      </c>
      <c r="CE138" s="57"/>
      <c r="CF138" s="30" t="s">
        <v>20</v>
      </c>
      <c r="CG138" s="31"/>
      <c r="CH138" s="53">
        <v>6</v>
      </c>
      <c r="CI138" s="57" t="s">
        <v>2133</v>
      </c>
      <c r="CJ138" s="29">
        <v>4.5</v>
      </c>
      <c r="CK138" s="17"/>
      <c r="CL138" s="29">
        <v>7</v>
      </c>
      <c r="CM138" s="17"/>
      <c r="CN138" s="127">
        <v>6.25</v>
      </c>
      <c r="CO138" s="17"/>
      <c r="CP138" s="64">
        <v>4.7</v>
      </c>
      <c r="CQ138" s="17" t="s">
        <v>2134</v>
      </c>
      <c r="CR138" s="29" t="s">
        <v>20</v>
      </c>
      <c r="CS138" s="17"/>
      <c r="CT138" s="53">
        <v>5.3</v>
      </c>
      <c r="CU138" s="109" t="s">
        <v>2135</v>
      </c>
      <c r="CV138" s="29">
        <v>6.5</v>
      </c>
      <c r="CW138" s="17" t="s">
        <v>673</v>
      </c>
      <c r="CX138" s="29">
        <v>6</v>
      </c>
      <c r="CY138" s="17"/>
      <c r="CZ138" s="17">
        <v>5</v>
      </c>
      <c r="DA138" s="17" t="s">
        <v>2136</v>
      </c>
      <c r="DB138" s="30">
        <v>4</v>
      </c>
      <c r="DC138" s="31" t="s">
        <v>2137</v>
      </c>
      <c r="DD138" t="s">
        <v>10</v>
      </c>
      <c r="DE138">
        <f t="shared" si="3"/>
        <v>33</v>
      </c>
    </row>
    <row r="139" spans="1:109" ht="19.149999999999999" customHeight="1" x14ac:dyDescent="0.3">
      <c r="A139" s="331">
        <v>216</v>
      </c>
      <c r="B139" s="123"/>
      <c r="C139" s="6">
        <v>180</v>
      </c>
      <c r="D139" s="8" t="s">
        <v>2529</v>
      </c>
      <c r="E139" s="8"/>
      <c r="F139" s="32" t="s">
        <v>20</v>
      </c>
      <c r="G139" s="14"/>
      <c r="H139" s="30" t="s">
        <v>10</v>
      </c>
      <c r="I139" s="30"/>
      <c r="J139" s="53" t="s">
        <v>20</v>
      </c>
      <c r="K139" s="109" t="s">
        <v>2138</v>
      </c>
      <c r="L139" s="52" t="s">
        <v>20</v>
      </c>
      <c r="M139" s="19" t="s">
        <v>2139</v>
      </c>
      <c r="N139" s="108" t="s">
        <v>20</v>
      </c>
      <c r="O139" s="109"/>
      <c r="P139" s="30">
        <v>2.9</v>
      </c>
      <c r="Q139" s="31" t="s">
        <v>2119</v>
      </c>
      <c r="R139" s="127" t="s">
        <v>20</v>
      </c>
      <c r="S139" s="109" t="s">
        <v>382</v>
      </c>
      <c r="T139" s="22">
        <v>0.39800000000000002</v>
      </c>
      <c r="U139" s="17" t="s">
        <v>587</v>
      </c>
      <c r="V139" s="110" t="s">
        <v>20</v>
      </c>
      <c r="W139" s="54" t="s">
        <v>2140</v>
      </c>
      <c r="X139" s="125">
        <v>6</v>
      </c>
      <c r="Y139" s="25"/>
      <c r="Z139" s="29" t="s">
        <v>20</v>
      </c>
      <c r="AA139" s="17" t="s">
        <v>2141</v>
      </c>
      <c r="AB139" s="29">
        <v>4</v>
      </c>
      <c r="AC139" s="17"/>
      <c r="AD139" s="29" t="s">
        <v>20</v>
      </c>
      <c r="AE139" s="17" t="s">
        <v>2142</v>
      </c>
      <c r="AF139" s="112" t="s">
        <v>20</v>
      </c>
      <c r="AG139" s="17"/>
      <c r="AH139" s="30" t="s">
        <v>20</v>
      </c>
      <c r="AI139" s="31" t="s">
        <v>2143</v>
      </c>
      <c r="AJ139" s="53" t="s">
        <v>20</v>
      </c>
      <c r="AK139" s="17" t="s">
        <v>2144</v>
      </c>
      <c r="AL139" s="53">
        <v>6.5</v>
      </c>
      <c r="AM139" s="113" t="s">
        <v>608</v>
      </c>
      <c r="AN139" s="29" t="s">
        <v>20</v>
      </c>
      <c r="AO139" s="17" t="s">
        <v>2025</v>
      </c>
      <c r="AP139" s="52">
        <v>5</v>
      </c>
      <c r="AQ139" s="114" t="s">
        <v>2145</v>
      </c>
      <c r="AR139" s="29" t="s">
        <v>20</v>
      </c>
      <c r="AS139" s="25" t="s">
        <v>2146</v>
      </c>
      <c r="AT139" s="52" t="s">
        <v>20</v>
      </c>
      <c r="AU139" s="114" t="s">
        <v>2147</v>
      </c>
      <c r="AV139" s="52" t="s">
        <v>20</v>
      </c>
      <c r="AW139" s="114"/>
      <c r="AX139" s="59" t="s">
        <v>20</v>
      </c>
      <c r="AY139" s="17" t="s">
        <v>2148</v>
      </c>
      <c r="AZ139" s="63">
        <v>6.875</v>
      </c>
      <c r="BA139" s="109" t="s">
        <v>2149</v>
      </c>
      <c r="BB139" s="53">
        <v>7</v>
      </c>
      <c r="BC139" s="109" t="s">
        <v>2150</v>
      </c>
      <c r="BD139" s="115" t="s">
        <v>20</v>
      </c>
      <c r="BE139" s="17" t="s">
        <v>2151</v>
      </c>
      <c r="BF139" s="29" t="s">
        <v>10</v>
      </c>
      <c r="BG139" s="109"/>
      <c r="BH139" s="63">
        <v>5.5</v>
      </c>
      <c r="BI139" s="17"/>
      <c r="BJ139" s="29" t="s">
        <v>20</v>
      </c>
      <c r="BK139" s="109" t="s">
        <v>382</v>
      </c>
      <c r="BL139" s="29" t="s">
        <v>10</v>
      </c>
      <c r="BM139" s="29"/>
      <c r="BN139" s="29">
        <v>6.875</v>
      </c>
      <c r="BO139" s="17" t="s">
        <v>2152</v>
      </c>
      <c r="BP139" s="52">
        <v>5.125</v>
      </c>
      <c r="BQ139" s="114"/>
      <c r="BR139" s="117">
        <v>4</v>
      </c>
      <c r="BS139" s="118" t="s">
        <v>384</v>
      </c>
      <c r="BT139" s="64">
        <v>4.75</v>
      </c>
      <c r="BU139" s="17" t="s">
        <v>2153</v>
      </c>
      <c r="BV139" s="29" t="s">
        <v>20</v>
      </c>
      <c r="BW139" s="17" t="s">
        <v>2154</v>
      </c>
      <c r="BX139" s="125">
        <v>5.75</v>
      </c>
      <c r="BY139" s="17" t="s">
        <v>2031</v>
      </c>
      <c r="BZ139" s="119" t="s">
        <v>20</v>
      </c>
      <c r="CA139" s="114" t="s">
        <v>2032</v>
      </c>
      <c r="CB139" s="29" t="s">
        <v>10</v>
      </c>
      <c r="CC139" s="17"/>
      <c r="CD139" s="53">
        <v>6</v>
      </c>
      <c r="CE139" s="57" t="s">
        <v>2011</v>
      </c>
      <c r="CF139" s="30" t="s">
        <v>20</v>
      </c>
      <c r="CG139" s="31" t="s">
        <v>382</v>
      </c>
      <c r="CH139" s="53" t="s">
        <v>20</v>
      </c>
      <c r="CI139" s="57" t="s">
        <v>2155</v>
      </c>
      <c r="CJ139" s="29">
        <v>4.5</v>
      </c>
      <c r="CK139" s="17" t="s">
        <v>2156</v>
      </c>
      <c r="CL139" s="29">
        <v>7</v>
      </c>
      <c r="CM139" s="126" t="s">
        <v>2157</v>
      </c>
      <c r="CN139" s="127">
        <v>6.25</v>
      </c>
      <c r="CO139" s="17" t="s">
        <v>2158</v>
      </c>
      <c r="CP139" s="64">
        <v>4.7</v>
      </c>
      <c r="CQ139" s="17" t="s">
        <v>2159</v>
      </c>
      <c r="CR139" s="29" t="s">
        <v>20</v>
      </c>
      <c r="CS139" s="17" t="s">
        <v>385</v>
      </c>
      <c r="CT139" s="53" t="s">
        <v>20</v>
      </c>
      <c r="CU139" s="109" t="s">
        <v>2160</v>
      </c>
      <c r="CV139" s="29">
        <v>6.5</v>
      </c>
      <c r="CW139" s="17" t="s">
        <v>673</v>
      </c>
      <c r="CX139" s="29">
        <v>6</v>
      </c>
      <c r="CY139" s="17" t="s">
        <v>2096</v>
      </c>
      <c r="CZ139" s="17">
        <v>5</v>
      </c>
      <c r="DA139" s="17" t="s">
        <v>2161</v>
      </c>
      <c r="DB139" s="30">
        <v>4</v>
      </c>
      <c r="DC139" s="31" t="s">
        <v>2162</v>
      </c>
      <c r="DD139" t="s">
        <v>10</v>
      </c>
      <c r="DE139">
        <f t="shared" si="3"/>
        <v>23</v>
      </c>
    </row>
    <row r="140" spans="1:109" ht="19.149999999999999" customHeight="1" x14ac:dyDescent="0.3">
      <c r="A140" s="105">
        <v>217</v>
      </c>
      <c r="B140" s="123"/>
      <c r="C140" s="6">
        <v>181</v>
      </c>
      <c r="D140" s="8" t="s">
        <v>2530</v>
      </c>
      <c r="E140" s="8"/>
      <c r="F140" s="32" t="s">
        <v>20</v>
      </c>
      <c r="G140" s="14"/>
      <c r="H140" s="30" t="s">
        <v>10</v>
      </c>
      <c r="I140" s="30"/>
      <c r="J140" s="53" t="s">
        <v>20</v>
      </c>
      <c r="K140" s="109" t="s">
        <v>2163</v>
      </c>
      <c r="L140" s="52" t="s">
        <v>20</v>
      </c>
      <c r="M140" s="19" t="s">
        <v>2139</v>
      </c>
      <c r="N140" s="108" t="s">
        <v>20</v>
      </c>
      <c r="O140" s="109"/>
      <c r="P140" s="30" t="s">
        <v>20</v>
      </c>
      <c r="Q140" s="31"/>
      <c r="R140" s="127" t="s">
        <v>20</v>
      </c>
      <c r="S140" s="109"/>
      <c r="T140" s="22">
        <v>0.39800000000000002</v>
      </c>
      <c r="U140" s="17" t="s">
        <v>587</v>
      </c>
      <c r="V140" s="236" t="s">
        <v>20</v>
      </c>
      <c r="W140" s="54" t="s">
        <v>2140</v>
      </c>
      <c r="X140" s="125">
        <v>6</v>
      </c>
      <c r="Y140" s="25" t="s">
        <v>2164</v>
      </c>
      <c r="Z140" s="29" t="s">
        <v>20</v>
      </c>
      <c r="AA140" s="17" t="s">
        <v>2141</v>
      </c>
      <c r="AB140" s="29">
        <v>4</v>
      </c>
      <c r="AC140" s="17"/>
      <c r="AD140" s="29" t="s">
        <v>20</v>
      </c>
      <c r="AE140" s="17"/>
      <c r="AF140" s="112" t="s">
        <v>20</v>
      </c>
      <c r="AG140" s="17"/>
      <c r="AH140" s="30" t="s">
        <v>20</v>
      </c>
      <c r="AI140" s="31" t="s">
        <v>2143</v>
      </c>
      <c r="AJ140" s="53" t="s">
        <v>20</v>
      </c>
      <c r="AK140" s="17" t="s">
        <v>2144</v>
      </c>
      <c r="AL140" s="53">
        <v>6.5</v>
      </c>
      <c r="AM140" s="113" t="s">
        <v>608</v>
      </c>
      <c r="AN140" s="29" t="s">
        <v>20</v>
      </c>
      <c r="AO140" s="17"/>
      <c r="AP140" s="52" t="s">
        <v>20</v>
      </c>
      <c r="AQ140" s="114" t="s">
        <v>2165</v>
      </c>
      <c r="AR140" s="29" t="s">
        <v>20</v>
      </c>
      <c r="AS140" s="25" t="s">
        <v>2146</v>
      </c>
      <c r="AT140" s="52" t="s">
        <v>20</v>
      </c>
      <c r="AU140" s="114" t="s">
        <v>2166</v>
      </c>
      <c r="AV140" s="52" t="s">
        <v>20</v>
      </c>
      <c r="AW140" s="114"/>
      <c r="AX140" s="59" t="s">
        <v>20</v>
      </c>
      <c r="AY140" s="17"/>
      <c r="AZ140" s="60">
        <v>6.875</v>
      </c>
      <c r="BA140" s="109" t="s">
        <v>2167</v>
      </c>
      <c r="BB140" s="53">
        <v>7</v>
      </c>
      <c r="BC140" s="109" t="s">
        <v>2168</v>
      </c>
      <c r="BD140" s="115" t="s">
        <v>20</v>
      </c>
      <c r="BE140" s="17"/>
      <c r="BF140" s="29" t="s">
        <v>10</v>
      </c>
      <c r="BG140" s="109"/>
      <c r="BH140" s="63">
        <v>5.5</v>
      </c>
      <c r="BI140" s="17"/>
      <c r="BJ140" s="29" t="s">
        <v>20</v>
      </c>
      <c r="BK140" s="109" t="s">
        <v>382</v>
      </c>
      <c r="BL140" s="29" t="s">
        <v>10</v>
      </c>
      <c r="BM140" s="29"/>
      <c r="BN140" s="29">
        <v>6.875</v>
      </c>
      <c r="BO140" s="17" t="s">
        <v>2152</v>
      </c>
      <c r="BP140" s="52">
        <v>5.125</v>
      </c>
      <c r="BQ140" s="114"/>
      <c r="BR140" s="117">
        <v>4</v>
      </c>
      <c r="BS140" s="118" t="s">
        <v>384</v>
      </c>
      <c r="BT140" s="64">
        <v>4.75</v>
      </c>
      <c r="BU140" s="17" t="s">
        <v>2153</v>
      </c>
      <c r="BV140" s="29" t="s">
        <v>20</v>
      </c>
      <c r="BW140" s="17"/>
      <c r="BX140" s="125">
        <v>5.75</v>
      </c>
      <c r="BY140" s="17" t="s">
        <v>2031</v>
      </c>
      <c r="BZ140" s="119" t="s">
        <v>20</v>
      </c>
      <c r="CA140" s="114"/>
      <c r="CB140" s="29"/>
      <c r="CC140" s="17"/>
      <c r="CD140" s="29" t="s">
        <v>20</v>
      </c>
      <c r="CE140" s="17"/>
      <c r="CF140" s="30" t="s">
        <v>20</v>
      </c>
      <c r="CG140" s="31"/>
      <c r="CH140" s="53" t="s">
        <v>20</v>
      </c>
      <c r="CI140" s="57"/>
      <c r="CJ140" s="29">
        <v>4.5</v>
      </c>
      <c r="CK140" s="17" t="s">
        <v>2156</v>
      </c>
      <c r="CL140" s="53">
        <v>7</v>
      </c>
      <c r="CM140" s="126" t="s">
        <v>2157</v>
      </c>
      <c r="CN140" s="127" t="s">
        <v>20</v>
      </c>
      <c r="CO140" s="17" t="s">
        <v>2169</v>
      </c>
      <c r="CP140" s="64">
        <v>4.7</v>
      </c>
      <c r="CQ140" s="17" t="s">
        <v>2159</v>
      </c>
      <c r="CR140" s="29" t="s">
        <v>20</v>
      </c>
      <c r="CS140" s="17"/>
      <c r="CT140" s="53" t="s">
        <v>20</v>
      </c>
      <c r="CU140" s="109" t="s">
        <v>2160</v>
      </c>
      <c r="CV140" s="29">
        <v>6.5</v>
      </c>
      <c r="CW140" s="17" t="s">
        <v>673</v>
      </c>
      <c r="CX140" s="29">
        <v>6</v>
      </c>
      <c r="CY140" s="17" t="s">
        <v>2096</v>
      </c>
      <c r="CZ140" s="17">
        <v>5</v>
      </c>
      <c r="DA140" s="17" t="s">
        <v>2170</v>
      </c>
      <c r="DB140" s="30">
        <v>4</v>
      </c>
      <c r="DC140" s="31" t="s">
        <v>2162</v>
      </c>
      <c r="DD140" t="s">
        <v>10</v>
      </c>
      <c r="DE140">
        <f t="shared" si="3"/>
        <v>19</v>
      </c>
    </row>
    <row r="141" spans="1:109" ht="19.149999999999999" customHeight="1" x14ac:dyDescent="0.3">
      <c r="A141" s="331">
        <v>218</v>
      </c>
      <c r="B141" s="123"/>
      <c r="C141" s="6">
        <v>182</v>
      </c>
      <c r="D141" s="8" t="s">
        <v>2531</v>
      </c>
      <c r="E141" s="8"/>
      <c r="F141" s="32" t="s">
        <v>20</v>
      </c>
      <c r="G141" s="14"/>
      <c r="H141" s="30"/>
      <c r="I141" s="30"/>
      <c r="J141" s="53" t="s">
        <v>20</v>
      </c>
      <c r="K141" s="109"/>
      <c r="L141" s="52" t="s">
        <v>20</v>
      </c>
      <c r="M141" s="19" t="s">
        <v>2171</v>
      </c>
      <c r="N141" s="108" t="s">
        <v>10</v>
      </c>
      <c r="O141" s="109" t="s">
        <v>2172</v>
      </c>
      <c r="P141" s="30" t="s">
        <v>20</v>
      </c>
      <c r="Q141" s="31"/>
      <c r="R141" s="127">
        <v>6.35</v>
      </c>
      <c r="S141" s="109" t="s">
        <v>388</v>
      </c>
      <c r="T141" s="22">
        <v>0.39800000000000002</v>
      </c>
      <c r="U141" s="17" t="s">
        <v>587</v>
      </c>
      <c r="V141" s="110">
        <v>5.75</v>
      </c>
      <c r="W141" s="54"/>
      <c r="X141" s="111"/>
      <c r="Y141" s="25" t="s">
        <v>2173</v>
      </c>
      <c r="Z141" s="29" t="s">
        <v>20</v>
      </c>
      <c r="AA141" s="17" t="s">
        <v>2174</v>
      </c>
      <c r="AB141" s="29">
        <v>4</v>
      </c>
      <c r="AC141" s="17"/>
      <c r="AD141" s="29">
        <v>6</v>
      </c>
      <c r="AE141" s="17" t="s">
        <v>2175</v>
      </c>
      <c r="AF141" s="112" t="s">
        <v>20</v>
      </c>
      <c r="AG141" s="17"/>
      <c r="AH141" s="30" t="s">
        <v>20</v>
      </c>
      <c r="AJ141" s="53" t="s">
        <v>20</v>
      </c>
      <c r="AK141" s="17" t="s">
        <v>2176</v>
      </c>
      <c r="AL141" s="53">
        <v>6.5</v>
      </c>
      <c r="AM141" s="113" t="s">
        <v>608</v>
      </c>
      <c r="AN141" s="29">
        <v>6</v>
      </c>
      <c r="AO141" s="17"/>
      <c r="AP141" s="52">
        <v>5</v>
      </c>
      <c r="AQ141" s="114"/>
      <c r="AR141" s="111">
        <v>6</v>
      </c>
      <c r="AS141" s="17" t="s">
        <v>2177</v>
      </c>
      <c r="AT141" s="52">
        <v>6</v>
      </c>
      <c r="AU141" s="114" t="s">
        <v>2178</v>
      </c>
      <c r="AV141" s="52" t="s">
        <v>20</v>
      </c>
      <c r="AW141" s="114"/>
      <c r="AX141" s="59" t="s">
        <v>20</v>
      </c>
      <c r="AY141" s="29"/>
      <c r="AZ141" s="63">
        <v>6.875</v>
      </c>
      <c r="BA141" s="109" t="s">
        <v>2179</v>
      </c>
      <c r="BB141" s="53">
        <v>7</v>
      </c>
      <c r="BC141" s="109" t="s">
        <v>2180</v>
      </c>
      <c r="BD141" s="115" t="s">
        <v>20</v>
      </c>
      <c r="BE141" s="29"/>
      <c r="BF141" s="29" t="s">
        <v>10</v>
      </c>
      <c r="BG141" s="109"/>
      <c r="BH141" s="63">
        <v>5.5</v>
      </c>
      <c r="BI141" s="17"/>
      <c r="BJ141" s="29" t="s">
        <v>20</v>
      </c>
      <c r="BK141" s="53"/>
      <c r="BL141" s="29"/>
      <c r="BM141" s="29"/>
      <c r="BN141" s="29">
        <v>6.875</v>
      </c>
      <c r="BO141" s="17" t="s">
        <v>2181</v>
      </c>
      <c r="BP141" s="52">
        <v>5.125</v>
      </c>
      <c r="BQ141" s="114"/>
      <c r="BR141" s="117">
        <v>4</v>
      </c>
      <c r="BS141" s="118"/>
      <c r="BT141" s="64">
        <v>4.75</v>
      </c>
      <c r="BU141" s="17" t="s">
        <v>2153</v>
      </c>
      <c r="BV141" s="29" t="s">
        <v>20</v>
      </c>
      <c r="BW141" s="29"/>
      <c r="BX141" s="53" t="s">
        <v>20</v>
      </c>
      <c r="BY141" s="17" t="s">
        <v>2004</v>
      </c>
      <c r="BZ141" s="119" t="s">
        <v>20</v>
      </c>
      <c r="CA141" s="114"/>
      <c r="CB141" s="29"/>
      <c r="CC141" s="17"/>
      <c r="CD141" s="29">
        <v>6</v>
      </c>
      <c r="CE141" s="17" t="s">
        <v>2182</v>
      </c>
      <c r="CF141" s="30">
        <v>7</v>
      </c>
      <c r="CG141" s="31" t="s">
        <v>390</v>
      </c>
      <c r="CH141" s="53" t="s">
        <v>20</v>
      </c>
      <c r="CI141" s="57"/>
      <c r="CJ141" s="29">
        <v>4.5</v>
      </c>
      <c r="CK141" s="17"/>
      <c r="CL141" s="29">
        <v>7</v>
      </c>
      <c r="CM141" s="17"/>
      <c r="CN141" s="64">
        <v>6.25</v>
      </c>
      <c r="CO141" s="17"/>
      <c r="CP141" s="64" t="s">
        <v>20</v>
      </c>
      <c r="CQ141" s="17" t="s">
        <v>2183</v>
      </c>
      <c r="CR141" s="29" t="s">
        <v>20</v>
      </c>
      <c r="CS141" s="29"/>
      <c r="CT141" s="53">
        <v>5.3</v>
      </c>
      <c r="CU141" s="109" t="s">
        <v>2184</v>
      </c>
      <c r="CV141" s="29">
        <v>6.5</v>
      </c>
      <c r="CW141" s="17" t="s">
        <v>673</v>
      </c>
      <c r="CX141" s="29">
        <v>6</v>
      </c>
      <c r="CY141" s="17"/>
      <c r="CZ141" s="17">
        <v>5</v>
      </c>
      <c r="DA141" s="17"/>
      <c r="DB141" s="30">
        <v>4</v>
      </c>
      <c r="DC141" s="255" t="s">
        <v>2185</v>
      </c>
      <c r="DE141">
        <f t="shared" si="3"/>
        <v>27</v>
      </c>
    </row>
    <row r="142" spans="1:109" ht="19.149999999999999" customHeight="1" x14ac:dyDescent="0.3">
      <c r="A142" s="105">
        <v>219</v>
      </c>
      <c r="B142" s="123">
        <v>445210</v>
      </c>
      <c r="C142" s="6">
        <v>183</v>
      </c>
      <c r="D142" s="8" t="s">
        <v>2532</v>
      </c>
      <c r="E142" s="8"/>
      <c r="F142" s="32" t="s">
        <v>20</v>
      </c>
      <c r="G142" s="14"/>
      <c r="H142" s="30"/>
      <c r="I142" s="30"/>
      <c r="J142" s="53" t="s">
        <v>20</v>
      </c>
      <c r="K142" s="109"/>
      <c r="L142" s="52" t="s">
        <v>20</v>
      </c>
      <c r="N142" s="108" t="s">
        <v>20</v>
      </c>
      <c r="O142" s="109"/>
      <c r="P142" s="30" t="s">
        <v>20</v>
      </c>
      <c r="Q142" s="31"/>
      <c r="R142" s="127" t="s">
        <v>20</v>
      </c>
      <c r="S142" s="109"/>
      <c r="T142" s="22">
        <v>0.39800000000000002</v>
      </c>
      <c r="U142" s="17" t="s">
        <v>587</v>
      </c>
      <c r="V142" s="110" t="s">
        <v>20</v>
      </c>
      <c r="W142" s="54"/>
      <c r="X142" s="111" t="s">
        <v>20</v>
      </c>
      <c r="Y142" s="25"/>
      <c r="Z142" s="29" t="s">
        <v>20</v>
      </c>
      <c r="AA142" s="17" t="s">
        <v>602</v>
      </c>
      <c r="AB142" s="29">
        <v>4</v>
      </c>
      <c r="AC142" s="17"/>
      <c r="AD142" s="29">
        <v>6</v>
      </c>
      <c r="AE142" s="17"/>
      <c r="AF142" s="112" t="s">
        <v>20</v>
      </c>
      <c r="AG142" s="17"/>
      <c r="AH142" s="30" t="s">
        <v>20</v>
      </c>
      <c r="AJ142" s="53" t="s">
        <v>20</v>
      </c>
      <c r="AK142" s="130" t="s">
        <v>2186</v>
      </c>
      <c r="AL142" s="53">
        <v>6.5</v>
      </c>
      <c r="AM142" s="113" t="s">
        <v>608</v>
      </c>
      <c r="AN142" s="29">
        <v>6</v>
      </c>
      <c r="AO142" s="17"/>
      <c r="AP142" s="52" t="s">
        <v>20</v>
      </c>
      <c r="AQ142" s="114" t="s">
        <v>2187</v>
      </c>
      <c r="AR142" s="29" t="s">
        <v>20</v>
      </c>
      <c r="AS142" s="17"/>
      <c r="AT142" s="52" t="s">
        <v>20</v>
      </c>
      <c r="AU142" s="114"/>
      <c r="AV142" s="52" t="s">
        <v>20</v>
      </c>
      <c r="AW142" s="114"/>
      <c r="AX142" s="59" t="s">
        <v>20</v>
      </c>
      <c r="AY142" s="29"/>
      <c r="AZ142" s="63" t="s">
        <v>20</v>
      </c>
      <c r="BA142" s="109"/>
      <c r="BB142" s="29">
        <v>7</v>
      </c>
      <c r="BC142" s="109"/>
      <c r="BD142" s="115" t="s">
        <v>20</v>
      </c>
      <c r="BE142" s="29"/>
      <c r="BF142" s="29"/>
      <c r="BG142" s="109"/>
      <c r="BH142" s="63" t="s">
        <v>20</v>
      </c>
      <c r="BI142" s="17" t="s">
        <v>2188</v>
      </c>
      <c r="BJ142" s="29" t="s">
        <v>20</v>
      </c>
      <c r="BK142" s="53"/>
      <c r="BL142" s="29"/>
      <c r="BM142" s="29"/>
      <c r="BN142" s="29" t="s">
        <v>20</v>
      </c>
      <c r="BO142" s="29"/>
      <c r="BP142" s="52">
        <v>5.125</v>
      </c>
      <c r="BQ142" s="114"/>
      <c r="BR142" s="117">
        <v>4</v>
      </c>
      <c r="BS142" s="118"/>
      <c r="BT142" s="29" t="s">
        <v>20</v>
      </c>
      <c r="BU142" s="29"/>
      <c r="BV142" s="29" t="s">
        <v>20</v>
      </c>
      <c r="BW142" s="29"/>
      <c r="BX142" s="53" t="s">
        <v>20</v>
      </c>
      <c r="BY142" s="29"/>
      <c r="BZ142" s="119" t="s">
        <v>20</v>
      </c>
      <c r="CA142" s="114"/>
      <c r="CB142" s="29"/>
      <c r="CC142" s="17"/>
      <c r="CD142" s="29">
        <v>6</v>
      </c>
      <c r="CE142" s="17" t="s">
        <v>2189</v>
      </c>
      <c r="CF142" s="30" t="s">
        <v>20</v>
      </c>
      <c r="CG142" s="31"/>
      <c r="CH142" s="53" t="s">
        <v>20</v>
      </c>
      <c r="CI142" s="57"/>
      <c r="CJ142" s="29">
        <v>4.5</v>
      </c>
      <c r="CK142" s="17"/>
      <c r="CL142" s="29" t="s">
        <v>20</v>
      </c>
      <c r="CM142" s="17"/>
      <c r="CN142" s="64" t="s">
        <v>20</v>
      </c>
      <c r="CO142" s="17"/>
      <c r="CP142" s="64" t="s">
        <v>20</v>
      </c>
      <c r="CQ142" s="29"/>
      <c r="CR142" s="29" t="s">
        <v>20</v>
      </c>
      <c r="CS142" s="29"/>
      <c r="CT142" s="53">
        <v>5.3</v>
      </c>
      <c r="CU142" s="132" t="s">
        <v>2190</v>
      </c>
      <c r="CV142" s="29">
        <v>0.47099999999999997</v>
      </c>
      <c r="CW142" s="17" t="s">
        <v>590</v>
      </c>
      <c r="CX142" s="29">
        <v>6</v>
      </c>
      <c r="CY142" s="17"/>
      <c r="CZ142" s="17" t="s">
        <v>20</v>
      </c>
      <c r="DA142" s="17"/>
      <c r="DB142" s="30">
        <v>4</v>
      </c>
      <c r="DC142" s="255" t="s">
        <v>2185</v>
      </c>
      <c r="DE142">
        <f t="shared" si="3"/>
        <v>14</v>
      </c>
    </row>
    <row r="143" spans="1:109" ht="19.149999999999999" customHeight="1" x14ac:dyDescent="0.3">
      <c r="A143" s="331">
        <v>221</v>
      </c>
      <c r="B143" s="328"/>
      <c r="C143" s="330">
        <v>185</v>
      </c>
      <c r="D143" s="329" t="s">
        <v>2521</v>
      </c>
      <c r="E143" s="329"/>
      <c r="F143" s="336" t="s">
        <v>20</v>
      </c>
      <c r="G143" s="338" t="s">
        <v>2195</v>
      </c>
      <c r="H143" s="340" t="s">
        <v>10</v>
      </c>
      <c r="I143" s="340"/>
      <c r="J143" s="342">
        <v>6.5</v>
      </c>
      <c r="K143" s="347" t="s">
        <v>2196</v>
      </c>
      <c r="L143" s="351" t="s">
        <v>20</v>
      </c>
      <c r="M143" s="352" t="s">
        <v>2197</v>
      </c>
      <c r="N143" s="345">
        <v>7.25</v>
      </c>
      <c r="O143" s="347" t="s">
        <v>2198</v>
      </c>
      <c r="P143" s="340">
        <v>2.9</v>
      </c>
      <c r="Q143" s="341" t="s">
        <v>2199</v>
      </c>
      <c r="R143" s="358">
        <v>6.35</v>
      </c>
      <c r="S143" s="347"/>
      <c r="T143" s="360">
        <v>0.39800000000000002</v>
      </c>
      <c r="U143" s="348" t="s">
        <v>587</v>
      </c>
      <c r="V143" s="365">
        <v>5.75</v>
      </c>
      <c r="W143" s="368"/>
      <c r="X143" s="370">
        <v>6</v>
      </c>
      <c r="Y143" s="373"/>
      <c r="Z143" s="362" t="s">
        <v>20</v>
      </c>
      <c r="AA143" s="348" t="s">
        <v>2174</v>
      </c>
      <c r="AB143" s="342">
        <v>4</v>
      </c>
      <c r="AC143" s="348" t="s">
        <v>2200</v>
      </c>
      <c r="AD143" s="362">
        <v>6</v>
      </c>
      <c r="AE143" s="348" t="s">
        <v>2201</v>
      </c>
      <c r="AF143" s="112" t="s">
        <v>20</v>
      </c>
      <c r="AG143" s="348"/>
      <c r="AH143" s="340" t="s">
        <v>20</v>
      </c>
      <c r="AI143" s="341" t="s">
        <v>2202</v>
      </c>
      <c r="AJ143" s="362">
        <v>6</v>
      </c>
      <c r="AK143" s="409" t="s">
        <v>619</v>
      </c>
      <c r="AL143" s="342">
        <v>6.5</v>
      </c>
      <c r="AM143" s="353" t="s">
        <v>608</v>
      </c>
      <c r="AN143" s="362">
        <v>6</v>
      </c>
      <c r="AO143" s="348" t="s">
        <v>2203</v>
      </c>
      <c r="AP143" s="351">
        <v>5</v>
      </c>
      <c r="AQ143" s="379"/>
      <c r="AR143" s="370">
        <v>6</v>
      </c>
      <c r="AS143" s="373" t="s">
        <v>2204</v>
      </c>
      <c r="AT143" s="351">
        <v>6</v>
      </c>
      <c r="AU143" s="379" t="s">
        <v>2205</v>
      </c>
      <c r="AV143" s="351" t="s">
        <v>20</v>
      </c>
      <c r="AW143" s="379"/>
      <c r="AX143" s="380" t="s">
        <v>20</v>
      </c>
      <c r="AY143" s="348" t="s">
        <v>2206</v>
      </c>
      <c r="AZ143" s="382">
        <v>6.875</v>
      </c>
      <c r="BA143" s="347" t="s">
        <v>2207</v>
      </c>
      <c r="BB143" s="362">
        <v>7</v>
      </c>
      <c r="BC143" s="347"/>
      <c r="BD143" s="386" t="s">
        <v>20</v>
      </c>
      <c r="BE143" s="362"/>
      <c r="BF143" s="362" t="s">
        <v>10</v>
      </c>
      <c r="BG143" s="347"/>
      <c r="BH143" s="382">
        <v>5.5</v>
      </c>
      <c r="BI143" s="348"/>
      <c r="BJ143" s="362" t="s">
        <v>20</v>
      </c>
      <c r="BK143" s="347" t="s">
        <v>2208</v>
      </c>
      <c r="BL143" s="362" t="s">
        <v>10</v>
      </c>
      <c r="BM143" s="362"/>
      <c r="BN143" s="362">
        <v>6.875</v>
      </c>
      <c r="BO143" s="362"/>
      <c r="BP143" s="351">
        <v>5.125</v>
      </c>
      <c r="BQ143" s="379"/>
      <c r="BR143" s="357">
        <v>4</v>
      </c>
      <c r="BS143" s="394"/>
      <c r="BT143" s="358">
        <v>4.75</v>
      </c>
      <c r="BU143" s="348" t="s">
        <v>2209</v>
      </c>
      <c r="BV143" s="362" t="s">
        <v>20</v>
      </c>
      <c r="BW143" s="362"/>
      <c r="BX143" s="406">
        <v>5.75</v>
      </c>
      <c r="BY143" s="362"/>
      <c r="BZ143" s="396" t="s">
        <v>20</v>
      </c>
      <c r="CA143" s="379"/>
      <c r="CB143" s="362"/>
      <c r="CC143" s="348"/>
      <c r="CD143" s="362">
        <v>6</v>
      </c>
      <c r="CE143" s="348" t="s">
        <v>2210</v>
      </c>
      <c r="CF143" s="340" t="s">
        <v>20</v>
      </c>
      <c r="CG143" s="341" t="s">
        <v>395</v>
      </c>
      <c r="CH143" s="342" t="s">
        <v>20</v>
      </c>
      <c r="CI143" s="354" t="s">
        <v>2211</v>
      </c>
      <c r="CJ143" s="362">
        <v>4.5</v>
      </c>
      <c r="CK143" s="348"/>
      <c r="CL143" s="362">
        <v>7</v>
      </c>
      <c r="CM143" s="348"/>
      <c r="CN143" s="355">
        <v>6.25</v>
      </c>
      <c r="CO143" s="348" t="s">
        <v>10</v>
      </c>
      <c r="CP143" s="355">
        <v>4.7</v>
      </c>
      <c r="CQ143" s="348" t="s">
        <v>2212</v>
      </c>
      <c r="CR143" s="362" t="s">
        <v>20</v>
      </c>
      <c r="CS143" s="348" t="s">
        <v>396</v>
      </c>
      <c r="CT143" s="342" t="s">
        <v>20</v>
      </c>
      <c r="CU143" s="347" t="s">
        <v>2213</v>
      </c>
      <c r="CV143" s="362">
        <v>6.5</v>
      </c>
      <c r="CW143" s="348" t="s">
        <v>673</v>
      </c>
      <c r="CX143" s="362">
        <v>6</v>
      </c>
      <c r="CY143" s="348"/>
      <c r="CZ143" s="348">
        <v>5</v>
      </c>
      <c r="DA143" s="348" t="s">
        <v>2170</v>
      </c>
      <c r="DB143" s="340">
        <v>4</v>
      </c>
      <c r="DC143" s="341" t="s">
        <v>2214</v>
      </c>
      <c r="DD143" s="331" t="s">
        <v>10</v>
      </c>
      <c r="DE143" s="331">
        <f t="shared" si="3"/>
        <v>32</v>
      </c>
    </row>
    <row r="144" spans="1:109" s="105" customFormat="1" ht="19.149999999999999" customHeight="1" x14ac:dyDescent="0.3">
      <c r="A144" s="331"/>
      <c r="B144" s="120"/>
      <c r="C144" s="69"/>
      <c r="D144" s="160"/>
      <c r="E144" s="160"/>
      <c r="F144" s="256"/>
      <c r="G144" s="72"/>
      <c r="H144" s="73"/>
      <c r="I144" s="74"/>
      <c r="J144" s="103"/>
      <c r="K144" s="83"/>
      <c r="L144" s="77"/>
      <c r="M144" s="78"/>
      <c r="N144" s="122"/>
      <c r="O144" s="83"/>
      <c r="P144" s="73"/>
      <c r="Q144" s="81"/>
      <c r="R144" s="430"/>
      <c r="S144" s="83"/>
      <c r="T144" s="361"/>
      <c r="U144" s="129"/>
      <c r="V144" s="433"/>
      <c r="W144" s="86"/>
      <c r="X144" s="372"/>
      <c r="Y144" s="88"/>
      <c r="Z144" s="89"/>
      <c r="AA144" s="76"/>
      <c r="AB144" s="89"/>
      <c r="AC144" s="76"/>
      <c r="AD144" s="89"/>
      <c r="AE144" s="76"/>
      <c r="AF144" s="90"/>
      <c r="AG144" s="76"/>
      <c r="AH144" s="73"/>
      <c r="AI144" s="81"/>
      <c r="AJ144" s="375"/>
      <c r="AK144" s="376"/>
      <c r="AL144" s="103"/>
      <c r="AM144" s="91"/>
      <c r="AN144" s="89"/>
      <c r="AO144" s="76"/>
      <c r="AP144" s="77"/>
      <c r="AQ144" s="92"/>
      <c r="AR144" s="89"/>
      <c r="AS144" s="76"/>
      <c r="AT144" s="77"/>
      <c r="AU144" s="92"/>
      <c r="AV144" s="77"/>
      <c r="AW144" s="92"/>
      <c r="AX144" s="381"/>
      <c r="AY144" s="76"/>
      <c r="AZ144" s="384"/>
      <c r="BA144" s="95"/>
      <c r="BB144" s="89"/>
      <c r="BC144" s="83"/>
      <c r="BD144" s="96"/>
      <c r="BE144" s="254"/>
      <c r="BF144" s="389"/>
      <c r="BG144" s="83"/>
      <c r="BH144" s="384"/>
      <c r="BI144" s="76"/>
      <c r="BJ144" s="103"/>
      <c r="BK144" s="83"/>
      <c r="BL144" s="89"/>
      <c r="BM144" s="76"/>
      <c r="BN144" s="89"/>
      <c r="BO144" s="76"/>
      <c r="BP144" s="77"/>
      <c r="BQ144" s="92"/>
      <c r="BR144" s="100"/>
      <c r="BS144" s="101"/>
      <c r="BT144" s="82"/>
      <c r="BU144" s="76"/>
      <c r="BV144" s="89"/>
      <c r="BW144" s="395"/>
      <c r="BX144" s="372"/>
      <c r="BY144" s="76"/>
      <c r="BZ144" s="102"/>
      <c r="CA144" s="92"/>
      <c r="CB144" s="103"/>
      <c r="CC144" s="76"/>
      <c r="CD144" s="89"/>
      <c r="CE144" s="76"/>
      <c r="CF144" s="73"/>
      <c r="CG144" s="81"/>
      <c r="CH144" s="103"/>
      <c r="CI144" s="80"/>
      <c r="CJ144" s="89"/>
      <c r="CK144" s="76"/>
      <c r="CL144" s="89"/>
      <c r="CM144" s="80"/>
      <c r="CN144" s="82"/>
      <c r="CO144" s="104"/>
      <c r="CP144" s="82"/>
      <c r="CQ144" s="76"/>
      <c r="CR144" s="89"/>
      <c r="CS144" s="76"/>
      <c r="CT144" s="103"/>
      <c r="CU144" s="83"/>
      <c r="CV144" s="89"/>
      <c r="CW144" s="76"/>
      <c r="CX144" s="89"/>
      <c r="CY144" s="76"/>
      <c r="CZ144" s="76"/>
      <c r="DA144" s="76"/>
      <c r="DB144" s="73"/>
      <c r="DC144" s="81"/>
    </row>
    <row r="145" spans="1:109" s="105" customFormat="1" ht="19.149999999999999" customHeight="1" x14ac:dyDescent="0.3">
      <c r="A145" s="331">
        <v>1</v>
      </c>
      <c r="B145" s="120"/>
      <c r="C145" s="69"/>
      <c r="D145" s="70" t="s">
        <v>17</v>
      </c>
      <c r="E145" s="70"/>
      <c r="F145" s="71" t="s">
        <v>18</v>
      </c>
      <c r="G145" s="72"/>
      <c r="H145" s="73" t="s">
        <v>18</v>
      </c>
      <c r="I145" s="73"/>
      <c r="J145" s="73" t="s">
        <v>18</v>
      </c>
      <c r="K145" s="76"/>
      <c r="L145" s="121" t="s">
        <v>18</v>
      </c>
      <c r="M145" s="78"/>
      <c r="N145" s="122" t="s">
        <v>18</v>
      </c>
      <c r="O145" s="83"/>
      <c r="P145" s="82" t="s">
        <v>18</v>
      </c>
      <c r="Q145" s="81"/>
      <c r="R145" s="82" t="s">
        <v>18</v>
      </c>
      <c r="S145" s="83"/>
      <c r="T145" s="82" t="s">
        <v>18</v>
      </c>
      <c r="U145" s="76"/>
      <c r="V145" s="82" t="s">
        <v>18</v>
      </c>
      <c r="W145" s="86"/>
      <c r="X145" s="82" t="s">
        <v>18</v>
      </c>
      <c r="Y145" s="88"/>
      <c r="Z145" s="82" t="s">
        <v>18</v>
      </c>
      <c r="AA145" s="76"/>
      <c r="AB145" s="82" t="s">
        <v>18</v>
      </c>
      <c r="AC145" s="76"/>
      <c r="AD145" s="82" t="s">
        <v>18</v>
      </c>
      <c r="AE145" s="76"/>
      <c r="AF145" s="90" t="s">
        <v>18</v>
      </c>
      <c r="AG145" s="76"/>
      <c r="AH145" s="90" t="s">
        <v>18</v>
      </c>
      <c r="AI145" s="81"/>
      <c r="AJ145" s="90" t="s">
        <v>18</v>
      </c>
      <c r="AK145" s="76"/>
      <c r="AL145" s="90" t="s">
        <v>18</v>
      </c>
      <c r="AM145" s="91"/>
      <c r="AN145" s="90" t="s">
        <v>18</v>
      </c>
      <c r="AO145" s="76"/>
      <c r="AP145" s="121" t="s">
        <v>18</v>
      </c>
      <c r="AQ145" s="92"/>
      <c r="AR145" s="90" t="s">
        <v>18</v>
      </c>
      <c r="AS145" s="76"/>
      <c r="AT145" s="121" t="s">
        <v>18</v>
      </c>
      <c r="AU145" s="92"/>
      <c r="AV145" s="121" t="s">
        <v>18</v>
      </c>
      <c r="AW145" s="92"/>
      <c r="AX145" s="90" t="s">
        <v>18</v>
      </c>
      <c r="AY145" s="76"/>
      <c r="AZ145" s="90" t="s">
        <v>18</v>
      </c>
      <c r="BA145" s="83"/>
      <c r="BB145" s="90" t="s">
        <v>18</v>
      </c>
      <c r="BC145" s="83"/>
      <c r="BD145" s="90" t="s">
        <v>18</v>
      </c>
      <c r="BE145" s="76"/>
      <c r="BF145" s="90" t="s">
        <v>18</v>
      </c>
      <c r="BG145" s="83"/>
      <c r="BH145" s="90" t="s">
        <v>18</v>
      </c>
      <c r="BI145" s="76"/>
      <c r="BJ145" s="90" t="s">
        <v>18</v>
      </c>
      <c r="BK145" s="76"/>
      <c r="BL145" s="90" t="s">
        <v>18</v>
      </c>
      <c r="BM145" s="89"/>
      <c r="BN145" s="90" t="s">
        <v>18</v>
      </c>
      <c r="BO145" s="76"/>
      <c r="BP145" s="121" t="s">
        <v>18</v>
      </c>
      <c r="BQ145" s="92"/>
      <c r="BR145" s="90" t="s">
        <v>18</v>
      </c>
      <c r="BS145" s="101"/>
      <c r="BT145" s="90" t="s">
        <v>18</v>
      </c>
      <c r="BU145" s="76"/>
      <c r="BV145" s="90" t="s">
        <v>18</v>
      </c>
      <c r="BW145" s="76"/>
      <c r="BX145" s="90" t="s">
        <v>18</v>
      </c>
      <c r="BY145" s="76"/>
      <c r="BZ145" s="121" t="s">
        <v>18</v>
      </c>
      <c r="CA145" s="92"/>
      <c r="CB145" s="90" t="s">
        <v>18</v>
      </c>
      <c r="CC145" s="76"/>
      <c r="CD145" s="90" t="s">
        <v>18</v>
      </c>
      <c r="CE145" s="76"/>
      <c r="CF145" s="90" t="s">
        <v>18</v>
      </c>
      <c r="CG145" s="81"/>
      <c r="CH145" s="90" t="s">
        <v>18</v>
      </c>
      <c r="CI145" s="76"/>
      <c r="CJ145" s="90" t="s">
        <v>18</v>
      </c>
      <c r="CK145" s="76"/>
      <c r="CL145" s="90" t="s">
        <v>18</v>
      </c>
      <c r="CM145" s="76"/>
      <c r="CN145" s="90" t="s">
        <v>18</v>
      </c>
      <c r="CO145" s="76"/>
      <c r="CP145" s="90" t="s">
        <v>18</v>
      </c>
      <c r="CQ145" s="76"/>
      <c r="CR145" s="90" t="s">
        <v>18</v>
      </c>
      <c r="CS145" s="76"/>
      <c r="CT145" s="90" t="s">
        <v>18</v>
      </c>
      <c r="CU145" s="83"/>
      <c r="CV145" s="90" t="s">
        <v>18</v>
      </c>
      <c r="CW145" s="81"/>
      <c r="CX145" s="90" t="s">
        <v>18</v>
      </c>
      <c r="CY145" s="76"/>
      <c r="CZ145" s="90" t="s">
        <v>18</v>
      </c>
      <c r="DA145" s="76"/>
      <c r="DB145" s="90" t="s">
        <v>18</v>
      </c>
      <c r="DC145" s="81"/>
    </row>
    <row r="146" spans="1:109" s="105" customFormat="1" ht="19.149999999999999" customHeight="1" x14ac:dyDescent="0.3">
      <c r="A146" s="105">
        <v>2</v>
      </c>
      <c r="B146" s="120">
        <v>11511</v>
      </c>
      <c r="C146" s="69">
        <v>1</v>
      </c>
      <c r="D146" s="160" t="s">
        <v>19</v>
      </c>
      <c r="E146" s="160"/>
      <c r="F146" s="71" t="s">
        <v>20</v>
      </c>
      <c r="G146" s="142"/>
      <c r="H146" s="73" t="s">
        <v>10</v>
      </c>
      <c r="I146" s="73"/>
      <c r="J146" s="75" t="s">
        <v>20</v>
      </c>
      <c r="K146" s="89"/>
      <c r="L146" s="77" t="s">
        <v>20</v>
      </c>
      <c r="M146" s="78" t="s">
        <v>586</v>
      </c>
      <c r="N146" s="122" t="s">
        <v>20</v>
      </c>
      <c r="O146" s="103"/>
      <c r="P146" s="73" t="s">
        <v>20</v>
      </c>
      <c r="Q146" s="81"/>
      <c r="R146" s="82" t="s">
        <v>20</v>
      </c>
      <c r="S146" s="83" t="s">
        <v>21</v>
      </c>
      <c r="T146" s="84">
        <v>0.39800000000000002</v>
      </c>
      <c r="U146" s="76" t="s">
        <v>587</v>
      </c>
      <c r="V146" s="161" t="s">
        <v>20</v>
      </c>
      <c r="W146" s="258"/>
      <c r="X146" s="372" t="s">
        <v>20</v>
      </c>
      <c r="Y146" s="88" t="s">
        <v>588</v>
      </c>
      <c r="Z146" s="89" t="s">
        <v>20</v>
      </c>
      <c r="AA146" s="89"/>
      <c r="AB146" s="89">
        <v>4</v>
      </c>
      <c r="AC146" s="89"/>
      <c r="AD146" s="89" t="s">
        <v>20</v>
      </c>
      <c r="AE146" s="89"/>
      <c r="AF146" s="90" t="s">
        <v>20</v>
      </c>
      <c r="AG146" s="89"/>
      <c r="AH146" s="73" t="s">
        <v>20</v>
      </c>
      <c r="AI146" s="81"/>
      <c r="AJ146" s="89" t="s">
        <v>20</v>
      </c>
      <c r="AK146" s="89"/>
      <c r="AL146" s="103" t="s">
        <v>20</v>
      </c>
      <c r="AM146" s="91"/>
      <c r="AN146" s="89" t="s">
        <v>20</v>
      </c>
      <c r="AO146" s="89"/>
      <c r="AP146" s="77" t="s">
        <v>20</v>
      </c>
      <c r="AQ146" s="92"/>
      <c r="AR146" s="89" t="s">
        <v>20</v>
      </c>
      <c r="AS146" s="89"/>
      <c r="AT146" s="77" t="s">
        <v>20</v>
      </c>
      <c r="AU146" s="92"/>
      <c r="AV146" s="77" t="s">
        <v>20</v>
      </c>
      <c r="AW146" s="92"/>
      <c r="AX146" s="93" t="s">
        <v>20</v>
      </c>
      <c r="AY146" s="76" t="s">
        <v>589</v>
      </c>
      <c r="AZ146" s="94" t="s">
        <v>20</v>
      </c>
      <c r="BA146" s="103"/>
      <c r="BB146" s="89">
        <v>7</v>
      </c>
      <c r="BC146" s="83"/>
      <c r="BD146" s="96" t="s">
        <v>20</v>
      </c>
      <c r="BE146" s="89"/>
      <c r="BF146" s="391" t="s">
        <v>10</v>
      </c>
      <c r="BG146" s="83"/>
      <c r="BH146" s="94" t="s">
        <v>20</v>
      </c>
      <c r="BI146" s="76"/>
      <c r="BJ146" s="89" t="s">
        <v>20</v>
      </c>
      <c r="BK146" s="76"/>
      <c r="BL146" s="89"/>
      <c r="BM146" s="89"/>
      <c r="BN146" s="89" t="s">
        <v>20</v>
      </c>
      <c r="BO146" s="89"/>
      <c r="BP146" s="77" t="s">
        <v>20</v>
      </c>
      <c r="BQ146" s="92" t="s">
        <v>10</v>
      </c>
      <c r="BR146" s="100" t="s">
        <v>20</v>
      </c>
      <c r="BS146" s="101"/>
      <c r="BT146" s="89" t="s">
        <v>20</v>
      </c>
      <c r="BU146" s="89"/>
      <c r="BV146" s="89" t="s">
        <v>20</v>
      </c>
      <c r="BW146" s="89"/>
      <c r="BX146" s="89" t="s">
        <v>20</v>
      </c>
      <c r="BY146" s="89"/>
      <c r="BZ146" s="102" t="s">
        <v>20</v>
      </c>
      <c r="CA146" s="92"/>
      <c r="CB146" s="89"/>
      <c r="CC146" s="76"/>
      <c r="CD146" s="89" t="s">
        <v>20</v>
      </c>
      <c r="CE146" s="89"/>
      <c r="CF146" s="73" t="s">
        <v>20</v>
      </c>
      <c r="CG146" s="81"/>
      <c r="CH146" s="89" t="s">
        <v>20</v>
      </c>
      <c r="CI146" s="89"/>
      <c r="CJ146" s="89" t="s">
        <v>20</v>
      </c>
      <c r="CK146" s="76"/>
      <c r="CL146" s="89" t="s">
        <v>20</v>
      </c>
      <c r="CM146" s="89"/>
      <c r="CN146" s="82" t="s">
        <v>20</v>
      </c>
      <c r="CO146" s="89"/>
      <c r="CP146" s="82" t="s">
        <v>20</v>
      </c>
      <c r="CQ146" s="89"/>
      <c r="CR146" s="89" t="s">
        <v>20</v>
      </c>
      <c r="CS146" s="89"/>
      <c r="CT146" s="103" t="s">
        <v>20</v>
      </c>
      <c r="CU146" s="103"/>
      <c r="CV146" s="89">
        <v>1.5</v>
      </c>
      <c r="CW146" s="76" t="s">
        <v>590</v>
      </c>
      <c r="CX146" s="103" t="s">
        <v>20</v>
      </c>
      <c r="CY146" s="76" t="s">
        <v>591</v>
      </c>
      <c r="CZ146" s="76" t="s">
        <v>20</v>
      </c>
      <c r="DA146" s="76"/>
      <c r="DB146" s="73" t="s">
        <v>20</v>
      </c>
      <c r="DC146" s="81" t="s">
        <v>592</v>
      </c>
      <c r="DD146" s="105" t="s">
        <v>10</v>
      </c>
      <c r="DE146" s="105">
        <f>COUNT(F146:DB146)</f>
        <v>4</v>
      </c>
    </row>
    <row r="147" spans="1:109" ht="19.149999999999999" customHeight="1" x14ac:dyDescent="0.3">
      <c r="A147" s="105">
        <v>3</v>
      </c>
      <c r="B147" s="123">
        <v>54194</v>
      </c>
      <c r="C147" s="6">
        <v>2</v>
      </c>
      <c r="D147" s="8" t="s">
        <v>2435</v>
      </c>
      <c r="E147" s="8"/>
      <c r="F147" s="32" t="s">
        <v>20</v>
      </c>
      <c r="G147" s="14"/>
      <c r="H147" s="30"/>
      <c r="I147" s="30"/>
      <c r="J147" s="107" t="s">
        <v>20</v>
      </c>
      <c r="K147" s="17"/>
      <c r="L147" s="52" t="s">
        <v>20</v>
      </c>
      <c r="N147" s="108" t="s">
        <v>20</v>
      </c>
      <c r="O147" s="109"/>
      <c r="P147" s="30" t="s">
        <v>20</v>
      </c>
      <c r="Q147" s="31"/>
      <c r="R147" s="64" t="s">
        <v>20</v>
      </c>
      <c r="S147" s="109"/>
      <c r="T147" s="22">
        <v>0.39800000000000002</v>
      </c>
      <c r="U147" s="17" t="s">
        <v>587</v>
      </c>
      <c r="V147" s="110" t="s">
        <v>20</v>
      </c>
      <c r="W147" s="54"/>
      <c r="X147" s="125" t="s">
        <v>20</v>
      </c>
      <c r="Y147" s="25" t="s">
        <v>588</v>
      </c>
      <c r="Z147" s="53" t="s">
        <v>20</v>
      </c>
      <c r="AA147" s="17" t="s">
        <v>593</v>
      </c>
      <c r="AB147" s="29">
        <v>4</v>
      </c>
      <c r="AC147" s="17"/>
      <c r="AD147" s="29" t="s">
        <v>20</v>
      </c>
      <c r="AE147" s="17"/>
      <c r="AF147" s="112" t="s">
        <v>20</v>
      </c>
      <c r="AG147" s="17"/>
      <c r="AH147" s="30" t="s">
        <v>20</v>
      </c>
      <c r="AJ147" s="29" t="s">
        <v>20</v>
      </c>
      <c r="AK147" s="17" t="s">
        <v>594</v>
      </c>
      <c r="AL147" s="53" t="s">
        <v>20</v>
      </c>
      <c r="AN147" s="29" t="s">
        <v>20</v>
      </c>
      <c r="AO147" s="17"/>
      <c r="AP147" s="52" t="s">
        <v>20</v>
      </c>
      <c r="AQ147" s="114"/>
      <c r="AR147" s="29" t="s">
        <v>20</v>
      </c>
      <c r="AS147" s="17"/>
      <c r="AT147" s="52" t="s">
        <v>20</v>
      </c>
      <c r="AU147" s="114"/>
      <c r="AV147" s="52" t="s">
        <v>20</v>
      </c>
      <c r="AW147" s="114"/>
      <c r="AX147" s="59" t="s">
        <v>20</v>
      </c>
      <c r="AY147" s="17"/>
      <c r="AZ147" s="60" t="s">
        <v>20</v>
      </c>
      <c r="BA147" s="109" t="s">
        <v>595</v>
      </c>
      <c r="BB147" s="29" t="s">
        <v>20</v>
      </c>
      <c r="BC147" s="109"/>
      <c r="BD147" s="115" t="s">
        <v>20</v>
      </c>
      <c r="BE147" s="17"/>
      <c r="BF147" s="116" t="s">
        <v>33</v>
      </c>
      <c r="BG147" s="109"/>
      <c r="BH147" s="63" t="s">
        <v>20</v>
      </c>
      <c r="BI147" s="17" t="s">
        <v>596</v>
      </c>
      <c r="BJ147" s="29" t="s">
        <v>20</v>
      </c>
      <c r="BK147" s="17"/>
      <c r="BL147" s="29"/>
      <c r="BM147" s="29"/>
      <c r="BN147" s="29" t="s">
        <v>20</v>
      </c>
      <c r="BO147" s="17" t="s">
        <v>597</v>
      </c>
      <c r="BP147" s="52">
        <v>5.125</v>
      </c>
      <c r="BQ147" s="114" t="s">
        <v>598</v>
      </c>
      <c r="BR147" s="117" t="s">
        <v>20</v>
      </c>
      <c r="BS147" s="118"/>
      <c r="BT147" s="29" t="s">
        <v>20</v>
      </c>
      <c r="BU147" s="17"/>
      <c r="BV147" s="29" t="s">
        <v>20</v>
      </c>
      <c r="BW147" s="17"/>
      <c r="BX147" s="29" t="s">
        <v>20</v>
      </c>
      <c r="BY147" s="17"/>
      <c r="BZ147" s="119" t="s">
        <v>20</v>
      </c>
      <c r="CA147" s="114"/>
      <c r="CB147" s="29"/>
      <c r="CC147" s="17"/>
      <c r="CD147" s="29" t="s">
        <v>20</v>
      </c>
      <c r="CE147" s="17"/>
      <c r="CF147" s="30" t="s">
        <v>20</v>
      </c>
      <c r="CG147" s="31"/>
      <c r="CH147" s="29" t="s">
        <v>20</v>
      </c>
      <c r="CI147" s="17"/>
      <c r="CJ147" s="29">
        <v>4.5</v>
      </c>
      <c r="CK147" s="17"/>
      <c r="CL147" s="29" t="s">
        <v>20</v>
      </c>
      <c r="CM147" s="17"/>
      <c r="CN147" s="64" t="s">
        <v>20</v>
      </c>
      <c r="CO147" s="17" t="s">
        <v>599</v>
      </c>
      <c r="CP147" s="64" t="s">
        <v>20</v>
      </c>
      <c r="CQ147" s="17"/>
      <c r="CR147" s="29" t="s">
        <v>20</v>
      </c>
      <c r="CS147" s="17"/>
      <c r="CT147" s="53" t="s">
        <v>20</v>
      </c>
      <c r="CU147" s="109"/>
      <c r="CV147" s="29">
        <v>1.5</v>
      </c>
      <c r="CW147" s="17" t="s">
        <v>590</v>
      </c>
      <c r="CX147" s="53" t="s">
        <v>20</v>
      </c>
      <c r="CY147" s="17" t="s">
        <v>600</v>
      </c>
      <c r="CZ147" s="17" t="s">
        <v>20</v>
      </c>
      <c r="DA147" s="17"/>
      <c r="DB147" s="30" t="s">
        <v>20</v>
      </c>
      <c r="DC147" s="31" t="s">
        <v>601</v>
      </c>
      <c r="DD147" t="s">
        <v>10</v>
      </c>
      <c r="DE147">
        <f>COUNT(F147:DB147)</f>
        <v>5</v>
      </c>
    </row>
    <row r="148" spans="1:109" ht="19.149999999999999" customHeight="1" x14ac:dyDescent="0.3">
      <c r="A148" s="331">
        <v>6</v>
      </c>
      <c r="B148" s="328">
        <v>56173</v>
      </c>
      <c r="C148" s="330">
        <v>5</v>
      </c>
      <c r="D148" s="329" t="s">
        <v>2430</v>
      </c>
      <c r="E148" s="329"/>
      <c r="F148" s="336" t="s">
        <v>20</v>
      </c>
      <c r="G148" s="338"/>
      <c r="H148" s="340"/>
      <c r="I148" s="340"/>
      <c r="J148" s="400">
        <v>6.5</v>
      </c>
      <c r="K148" s="348" t="s">
        <v>614</v>
      </c>
      <c r="L148" s="351">
        <v>5.6</v>
      </c>
      <c r="M148" s="352" t="s">
        <v>615</v>
      </c>
      <c r="N148" s="345" t="s">
        <v>20</v>
      </c>
      <c r="O148" s="347"/>
      <c r="P148" s="340" t="s">
        <v>20</v>
      </c>
      <c r="Q148" s="341"/>
      <c r="R148" s="355">
        <v>6.35</v>
      </c>
      <c r="S148" s="347"/>
      <c r="T148" s="360">
        <v>0.39800000000000002</v>
      </c>
      <c r="U148" s="348" t="s">
        <v>587</v>
      </c>
      <c r="V148" s="365">
        <v>5.75</v>
      </c>
      <c r="W148" s="368" t="s">
        <v>616</v>
      </c>
      <c r="X148" s="406" t="s">
        <v>20</v>
      </c>
      <c r="Y148" s="373" t="s">
        <v>588</v>
      </c>
      <c r="Z148" s="342" t="s">
        <v>20</v>
      </c>
      <c r="AA148" s="348" t="s">
        <v>617</v>
      </c>
      <c r="AB148" s="362">
        <v>4</v>
      </c>
      <c r="AC148" s="348"/>
      <c r="AD148" s="362" t="s">
        <v>20</v>
      </c>
      <c r="AE148" s="348"/>
      <c r="AF148" s="112" t="s">
        <v>20</v>
      </c>
      <c r="AG148" s="348"/>
      <c r="AH148" s="340">
        <v>7</v>
      </c>
      <c r="AI148" s="341" t="s">
        <v>618</v>
      </c>
      <c r="AJ148" s="362">
        <v>6</v>
      </c>
      <c r="AK148" s="348" t="s">
        <v>619</v>
      </c>
      <c r="AL148" s="342">
        <v>6.5</v>
      </c>
      <c r="AM148" s="353" t="s">
        <v>620</v>
      </c>
      <c r="AN148" s="362" t="s">
        <v>20</v>
      </c>
      <c r="AO148" s="348"/>
      <c r="AP148" s="351" t="s">
        <v>20</v>
      </c>
      <c r="AQ148" s="379"/>
      <c r="AR148" s="362" t="s">
        <v>20</v>
      </c>
      <c r="AS148" s="348"/>
      <c r="AT148" s="351" t="s">
        <v>20</v>
      </c>
      <c r="AU148" s="379"/>
      <c r="AV148" s="351" t="s">
        <v>20</v>
      </c>
      <c r="AW148" s="379"/>
      <c r="AX148" s="380" t="s">
        <v>20</v>
      </c>
      <c r="AY148" s="362"/>
      <c r="AZ148" s="412">
        <v>6.875</v>
      </c>
      <c r="BA148" s="347" t="s">
        <v>621</v>
      </c>
      <c r="BB148" s="342">
        <v>7</v>
      </c>
      <c r="BC148" s="347" t="s">
        <v>622</v>
      </c>
      <c r="BD148" s="386" t="s">
        <v>20</v>
      </c>
      <c r="BE148" s="362"/>
      <c r="BF148" s="116"/>
      <c r="BG148" s="347"/>
      <c r="BH148" s="412" t="s">
        <v>20</v>
      </c>
      <c r="BI148" s="348" t="s">
        <v>623</v>
      </c>
      <c r="BJ148" s="362" t="s">
        <v>20</v>
      </c>
      <c r="BK148" s="362"/>
      <c r="BL148" s="362"/>
      <c r="BM148" s="362"/>
      <c r="BN148" s="342">
        <v>6.875</v>
      </c>
      <c r="BO148" s="348" t="s">
        <v>624</v>
      </c>
      <c r="BP148" s="351">
        <v>5.125</v>
      </c>
      <c r="BQ148" s="379"/>
      <c r="BR148" s="357">
        <v>4</v>
      </c>
      <c r="BS148" s="394"/>
      <c r="BT148" s="362" t="s">
        <v>20</v>
      </c>
      <c r="BU148" s="348" t="s">
        <v>625</v>
      </c>
      <c r="BV148" s="362" t="s">
        <v>20</v>
      </c>
      <c r="BW148" s="348" t="s">
        <v>626</v>
      </c>
      <c r="BX148" s="370">
        <v>5.75</v>
      </c>
      <c r="BY148" s="348" t="s">
        <v>627</v>
      </c>
      <c r="BZ148" s="396" t="s">
        <v>20</v>
      </c>
      <c r="CA148" s="379"/>
      <c r="CB148" s="362"/>
      <c r="CC148" s="348"/>
      <c r="CD148" s="342">
        <v>6</v>
      </c>
      <c r="CE148" s="348" t="s">
        <v>628</v>
      </c>
      <c r="CF148" s="340" t="s">
        <v>20</v>
      </c>
      <c r="CG148" s="341"/>
      <c r="CH148" s="362" t="s">
        <v>20</v>
      </c>
      <c r="CI148" s="362"/>
      <c r="CJ148" s="362">
        <v>4.5</v>
      </c>
      <c r="CK148" s="348" t="s">
        <v>629</v>
      </c>
      <c r="CL148" s="362" t="s">
        <v>20</v>
      </c>
      <c r="CM148" s="348"/>
      <c r="CN148" s="358">
        <v>6.25</v>
      </c>
      <c r="CO148" s="348"/>
      <c r="CP148" s="355" t="s">
        <v>20</v>
      </c>
      <c r="CQ148" s="362"/>
      <c r="CR148" s="362" t="s">
        <v>20</v>
      </c>
      <c r="CS148" s="362"/>
      <c r="CT148" s="342" t="s">
        <v>20</v>
      </c>
      <c r="CU148" s="347" t="s">
        <v>630</v>
      </c>
      <c r="CV148" s="362">
        <v>6.5</v>
      </c>
      <c r="CW148" s="348" t="s">
        <v>631</v>
      </c>
      <c r="CX148" s="362">
        <v>6</v>
      </c>
      <c r="CY148" s="348" t="s">
        <v>632</v>
      </c>
      <c r="CZ148" s="348">
        <v>5</v>
      </c>
      <c r="DA148" s="348" t="s">
        <v>633</v>
      </c>
      <c r="DB148" s="340" t="s">
        <v>20</v>
      </c>
      <c r="DC148" s="341" t="s">
        <v>634</v>
      </c>
      <c r="DD148" s="331" t="s">
        <v>10</v>
      </c>
      <c r="DE148" s="331">
        <f>COUNT(F148:DB148)</f>
        <v>21</v>
      </c>
    </row>
    <row r="149" spans="1:109" ht="19.149999999999999" customHeight="1" x14ac:dyDescent="0.3">
      <c r="A149" s="331">
        <v>8</v>
      </c>
      <c r="B149" s="328"/>
      <c r="C149" s="331"/>
      <c r="D149" s="335" t="s">
        <v>28</v>
      </c>
      <c r="E149" s="335"/>
      <c r="F149" s="336" t="s">
        <v>18</v>
      </c>
      <c r="G149" s="337"/>
      <c r="H149" s="340" t="s">
        <v>18</v>
      </c>
      <c r="I149" s="341"/>
      <c r="J149" s="340" t="s">
        <v>18</v>
      </c>
      <c r="K149" s="349"/>
      <c r="L149" s="350" t="s">
        <v>18</v>
      </c>
      <c r="M149" s="352"/>
      <c r="N149" s="345" t="s">
        <v>18</v>
      </c>
      <c r="O149" s="354"/>
      <c r="P149" s="355" t="s">
        <v>18</v>
      </c>
      <c r="Q149" s="341"/>
      <c r="R149" s="355" t="s">
        <v>18</v>
      </c>
      <c r="S149" s="354"/>
      <c r="T149" s="355" t="s">
        <v>18</v>
      </c>
      <c r="U149" s="349"/>
      <c r="V149" s="355" t="s">
        <v>18</v>
      </c>
      <c r="W149" s="368"/>
      <c r="X149" s="355" t="s">
        <v>18</v>
      </c>
      <c r="Y149" s="373"/>
      <c r="Z149" s="355" t="s">
        <v>18</v>
      </c>
      <c r="AA149" s="349"/>
      <c r="AB149" s="355" t="s">
        <v>18</v>
      </c>
      <c r="AC149" s="349"/>
      <c r="AD149" s="355" t="s">
        <v>18</v>
      </c>
      <c r="AE149" s="349"/>
      <c r="AF149" s="112" t="s">
        <v>18</v>
      </c>
      <c r="AG149" s="349"/>
      <c r="AH149" s="112" t="s">
        <v>18</v>
      </c>
      <c r="AI149" s="341"/>
      <c r="AJ149" s="112" t="s">
        <v>18</v>
      </c>
      <c r="AK149" s="349"/>
      <c r="AL149" s="112" t="s">
        <v>18</v>
      </c>
      <c r="AM149" s="353"/>
      <c r="AN149" s="112" t="s">
        <v>18</v>
      </c>
      <c r="AO149" s="349"/>
      <c r="AP149" s="350" t="s">
        <v>18</v>
      </c>
      <c r="AQ149" s="379"/>
      <c r="AR149" s="112" t="s">
        <v>18</v>
      </c>
      <c r="AS149" s="349"/>
      <c r="AT149" s="350" t="s">
        <v>18</v>
      </c>
      <c r="AU149" s="379"/>
      <c r="AV149" s="350" t="s">
        <v>18</v>
      </c>
      <c r="AW149" s="379"/>
      <c r="AX149" s="112" t="s">
        <v>18</v>
      </c>
      <c r="AY149" s="349"/>
      <c r="AZ149" s="112" t="s">
        <v>18</v>
      </c>
      <c r="BA149" s="354"/>
      <c r="BB149" s="112" t="s">
        <v>18</v>
      </c>
      <c r="BC149" s="347"/>
      <c r="BD149" s="112" t="s">
        <v>18</v>
      </c>
      <c r="BE149" s="349"/>
      <c r="BF149" s="112" t="s">
        <v>18</v>
      </c>
      <c r="BG149" s="347"/>
      <c r="BH149" s="112" t="s">
        <v>18</v>
      </c>
      <c r="BI149" s="348"/>
      <c r="BJ149" s="112" t="s">
        <v>18</v>
      </c>
      <c r="BK149" s="349"/>
      <c r="BL149" s="112" t="s">
        <v>18</v>
      </c>
      <c r="BM149" s="349"/>
      <c r="BN149" s="112" t="s">
        <v>18</v>
      </c>
      <c r="BO149" s="349"/>
      <c r="BP149" s="350" t="s">
        <v>18</v>
      </c>
      <c r="BQ149" s="379"/>
      <c r="BR149" s="112" t="s">
        <v>18</v>
      </c>
      <c r="BS149" s="357"/>
      <c r="BT149" s="112" t="s">
        <v>18</v>
      </c>
      <c r="BU149" s="349"/>
      <c r="BV149" s="112" t="s">
        <v>18</v>
      </c>
      <c r="BW149" s="349"/>
      <c r="BX149" s="112" t="s">
        <v>18</v>
      </c>
      <c r="BY149" s="349"/>
      <c r="BZ149" s="350" t="s">
        <v>18</v>
      </c>
      <c r="CA149" s="379"/>
      <c r="CB149" s="112" t="s">
        <v>18</v>
      </c>
      <c r="CC149" s="348"/>
      <c r="CD149" s="112" t="s">
        <v>18</v>
      </c>
      <c r="CE149" s="349"/>
      <c r="CF149" s="112" t="s">
        <v>18</v>
      </c>
      <c r="CG149" s="341"/>
      <c r="CH149" s="112" t="s">
        <v>18</v>
      </c>
      <c r="CI149" s="349"/>
      <c r="CJ149" s="112" t="s">
        <v>18</v>
      </c>
      <c r="CK149" s="348"/>
      <c r="CL149" s="112" t="s">
        <v>18</v>
      </c>
      <c r="CM149" s="349"/>
      <c r="CN149" s="112" t="s">
        <v>18</v>
      </c>
      <c r="CO149" s="349"/>
      <c r="CP149" s="112" t="s">
        <v>18</v>
      </c>
      <c r="CQ149" s="349"/>
      <c r="CR149" s="112" t="s">
        <v>18</v>
      </c>
      <c r="CS149" s="349"/>
      <c r="CT149" s="112" t="s">
        <v>18</v>
      </c>
      <c r="CU149" s="354"/>
      <c r="CV149" s="112" t="s">
        <v>18</v>
      </c>
      <c r="CW149" s="348"/>
      <c r="CX149" s="112" t="s">
        <v>18</v>
      </c>
      <c r="CY149" s="348"/>
      <c r="CZ149" s="112" t="s">
        <v>18</v>
      </c>
      <c r="DA149" s="348"/>
      <c r="DB149" s="112" t="s">
        <v>18</v>
      </c>
      <c r="DC149" s="341"/>
      <c r="DD149" s="331" t="s">
        <v>10</v>
      </c>
      <c r="DE149" s="331"/>
    </row>
    <row r="150" spans="1:109" ht="19.149999999999999" customHeight="1" x14ac:dyDescent="0.3">
      <c r="A150" s="105">
        <v>9</v>
      </c>
      <c r="B150" s="328">
        <v>21311</v>
      </c>
      <c r="C150" s="330">
        <v>6</v>
      </c>
      <c r="D150" s="329" t="s">
        <v>29</v>
      </c>
      <c r="E150" s="329"/>
      <c r="F150" s="336" t="s">
        <v>20</v>
      </c>
      <c r="G150" s="339"/>
      <c r="H150" s="340"/>
      <c r="I150" s="340"/>
      <c r="J150" s="400" t="s">
        <v>20</v>
      </c>
      <c r="K150" s="362"/>
      <c r="L150" s="351" t="s">
        <v>20</v>
      </c>
      <c r="M150" s="352" t="s">
        <v>635</v>
      </c>
      <c r="N150" s="345" t="s">
        <v>20</v>
      </c>
      <c r="O150" s="342"/>
      <c r="P150" s="340" t="s">
        <v>20</v>
      </c>
      <c r="Q150" s="341"/>
      <c r="R150" s="355">
        <v>6.35</v>
      </c>
      <c r="S150" s="354" t="s">
        <v>30</v>
      </c>
      <c r="T150" s="360">
        <v>0.39800000000000002</v>
      </c>
      <c r="U150" s="348" t="s">
        <v>587</v>
      </c>
      <c r="V150" s="365" t="s">
        <v>20</v>
      </c>
      <c r="W150" s="458"/>
      <c r="X150" s="406" t="s">
        <v>20</v>
      </c>
      <c r="Y150" s="373" t="s">
        <v>636</v>
      </c>
      <c r="Z150" s="362" t="s">
        <v>20</v>
      </c>
      <c r="AA150" s="348" t="s">
        <v>602</v>
      </c>
      <c r="AB150" s="362">
        <v>4</v>
      </c>
      <c r="AC150" s="362"/>
      <c r="AD150" s="362" t="s">
        <v>20</v>
      </c>
      <c r="AE150" s="362"/>
      <c r="AF150" s="112" t="s">
        <v>20</v>
      </c>
      <c r="AG150" s="362"/>
      <c r="AH150" s="340" t="s">
        <v>20</v>
      </c>
      <c r="AI150" s="341"/>
      <c r="AJ150" s="362" t="s">
        <v>20</v>
      </c>
      <c r="AK150" s="409" t="s">
        <v>637</v>
      </c>
      <c r="AL150" s="342" t="s">
        <v>20</v>
      </c>
      <c r="AM150" s="353"/>
      <c r="AN150" s="362" t="s">
        <v>20</v>
      </c>
      <c r="AO150" s="362"/>
      <c r="AP150" s="351" t="s">
        <v>20</v>
      </c>
      <c r="AQ150" s="379"/>
      <c r="AR150" s="362" t="s">
        <v>20</v>
      </c>
      <c r="AS150" s="362"/>
      <c r="AT150" s="351" t="s">
        <v>20</v>
      </c>
      <c r="AU150" s="379"/>
      <c r="AV150" s="351" t="s">
        <v>20</v>
      </c>
      <c r="AW150" s="379"/>
      <c r="AX150" s="380" t="s">
        <v>20</v>
      </c>
      <c r="AY150" s="362"/>
      <c r="AZ150" s="412" t="s">
        <v>20</v>
      </c>
      <c r="BA150" s="342"/>
      <c r="BB150" s="362" t="s">
        <v>20</v>
      </c>
      <c r="BC150" s="347"/>
      <c r="BD150" s="386" t="s">
        <v>20</v>
      </c>
      <c r="BE150" s="362"/>
      <c r="BF150" s="116"/>
      <c r="BG150" s="347"/>
      <c r="BH150" s="382" t="s">
        <v>20</v>
      </c>
      <c r="BI150" s="348"/>
      <c r="BJ150" s="362" t="s">
        <v>20</v>
      </c>
      <c r="BK150" s="362"/>
      <c r="BL150" s="362"/>
      <c r="BM150" s="362"/>
      <c r="BN150" s="362" t="s">
        <v>20</v>
      </c>
      <c r="BO150" s="362"/>
      <c r="BP150" s="351">
        <v>5.125</v>
      </c>
      <c r="BQ150" s="379" t="s">
        <v>638</v>
      </c>
      <c r="BR150" s="357" t="s">
        <v>20</v>
      </c>
      <c r="BS150" s="394"/>
      <c r="BT150" s="362" t="s">
        <v>20</v>
      </c>
      <c r="BU150" s="362" t="s">
        <v>639</v>
      </c>
      <c r="BV150" s="362" t="s">
        <v>20</v>
      </c>
      <c r="BW150" s="348" t="s">
        <v>626</v>
      </c>
      <c r="BX150" s="362" t="s">
        <v>20</v>
      </c>
      <c r="BY150" s="348" t="s">
        <v>640</v>
      </c>
      <c r="BZ150" s="396" t="s">
        <v>20</v>
      </c>
      <c r="CA150" s="379"/>
      <c r="CB150" s="362"/>
      <c r="CC150" s="348"/>
      <c r="CD150" s="362" t="s">
        <v>20</v>
      </c>
      <c r="CE150" s="362"/>
      <c r="CF150" s="340" t="s">
        <v>20</v>
      </c>
      <c r="CG150" s="341"/>
      <c r="CH150" s="362" t="s">
        <v>20</v>
      </c>
      <c r="CI150" s="362"/>
      <c r="CJ150" s="362">
        <v>4.5</v>
      </c>
      <c r="CK150" s="348"/>
      <c r="CL150" s="362" t="s">
        <v>20</v>
      </c>
      <c r="CM150" s="362"/>
      <c r="CN150" s="355" t="s">
        <v>20</v>
      </c>
      <c r="CO150" s="362"/>
      <c r="CP150" s="355" t="s">
        <v>20</v>
      </c>
      <c r="CQ150" s="362"/>
      <c r="CR150" s="362" t="s">
        <v>20</v>
      </c>
      <c r="CS150" s="362"/>
      <c r="CT150" s="342" t="s">
        <v>20</v>
      </c>
      <c r="CU150" s="342"/>
      <c r="CV150" s="466">
        <v>0.48399999999999999</v>
      </c>
      <c r="CW150" s="348" t="s">
        <v>641</v>
      </c>
      <c r="CX150" s="342" t="s">
        <v>20</v>
      </c>
      <c r="CY150" s="348" t="s">
        <v>642</v>
      </c>
      <c r="CZ150" s="348" t="s">
        <v>20</v>
      </c>
      <c r="DA150" s="348"/>
      <c r="DB150" s="340" t="s">
        <v>20</v>
      </c>
      <c r="DC150" s="341" t="s">
        <v>643</v>
      </c>
      <c r="DD150" s="331" t="s">
        <v>10</v>
      </c>
      <c r="DE150" s="331">
        <f>COUNT(F150:DB150)</f>
        <v>6</v>
      </c>
    </row>
    <row r="151" spans="1:109" ht="19.149999999999999" customHeight="1" x14ac:dyDescent="0.3">
      <c r="A151" s="331">
        <v>10</v>
      </c>
      <c r="B151" s="328">
        <v>541360</v>
      </c>
      <c r="C151" s="330">
        <v>7</v>
      </c>
      <c r="D151" s="329" t="s">
        <v>31</v>
      </c>
      <c r="E151" s="329"/>
      <c r="F151" s="336" t="s">
        <v>20</v>
      </c>
      <c r="G151" s="338"/>
      <c r="H151" s="340" t="s">
        <v>10</v>
      </c>
      <c r="I151" s="340"/>
      <c r="J151" s="400" t="s">
        <v>20</v>
      </c>
      <c r="K151" s="348"/>
      <c r="L151" s="351" t="s">
        <v>20</v>
      </c>
      <c r="M151" s="352"/>
      <c r="N151" s="345" t="s">
        <v>20</v>
      </c>
      <c r="O151" s="347"/>
      <c r="P151" s="340" t="s">
        <v>20</v>
      </c>
      <c r="Q151" s="341"/>
      <c r="R151" s="355">
        <v>6.35</v>
      </c>
      <c r="S151" s="347" t="s">
        <v>30</v>
      </c>
      <c r="T151" s="360">
        <v>0.39800000000000002</v>
      </c>
      <c r="U151" s="348" t="s">
        <v>587</v>
      </c>
      <c r="V151" s="365" t="s">
        <v>20</v>
      </c>
      <c r="W151" s="368"/>
      <c r="X151" s="406" t="s">
        <v>20</v>
      </c>
      <c r="Y151" s="373" t="s">
        <v>636</v>
      </c>
      <c r="Z151" s="362" t="s">
        <v>20</v>
      </c>
      <c r="AA151" s="348" t="s">
        <v>602</v>
      </c>
      <c r="AB151" s="362">
        <v>4</v>
      </c>
      <c r="AC151" s="348"/>
      <c r="AD151" s="362" t="s">
        <v>20</v>
      </c>
      <c r="AE151" s="348"/>
      <c r="AF151" s="112" t="s">
        <v>20</v>
      </c>
      <c r="AG151" s="348"/>
      <c r="AH151" s="340" t="s">
        <v>20</v>
      </c>
      <c r="AI151" s="341"/>
      <c r="AJ151" s="362" t="s">
        <v>20</v>
      </c>
      <c r="AK151" s="348"/>
      <c r="AL151" s="342" t="s">
        <v>20</v>
      </c>
      <c r="AM151" s="353"/>
      <c r="AN151" s="362" t="s">
        <v>20</v>
      </c>
      <c r="AO151" s="348"/>
      <c r="AP151" s="351" t="s">
        <v>20</v>
      </c>
      <c r="AQ151" s="379"/>
      <c r="AR151" s="362" t="s">
        <v>20</v>
      </c>
      <c r="AS151" s="348"/>
      <c r="AT151" s="351" t="s">
        <v>20</v>
      </c>
      <c r="AU151" s="379"/>
      <c r="AV151" s="351" t="s">
        <v>20</v>
      </c>
      <c r="AW151" s="379"/>
      <c r="AX151" s="380" t="s">
        <v>20</v>
      </c>
      <c r="AY151" s="348"/>
      <c r="AZ151" s="412" t="s">
        <v>20</v>
      </c>
      <c r="BA151" s="347"/>
      <c r="BB151" s="362">
        <v>7</v>
      </c>
      <c r="BC151" s="415" t="s">
        <v>644</v>
      </c>
      <c r="BD151" s="386" t="s">
        <v>20</v>
      </c>
      <c r="BE151" s="348"/>
      <c r="BF151" s="116"/>
      <c r="BG151" s="347"/>
      <c r="BH151" s="382" t="s">
        <v>20</v>
      </c>
      <c r="BI151" s="348"/>
      <c r="BJ151" s="362" t="s">
        <v>20</v>
      </c>
      <c r="BK151" s="348"/>
      <c r="BL151" s="362"/>
      <c r="BM151" s="362"/>
      <c r="BN151" s="362" t="s">
        <v>20</v>
      </c>
      <c r="BO151" s="348"/>
      <c r="BP151" s="351">
        <v>5.125</v>
      </c>
      <c r="BQ151" s="379"/>
      <c r="BR151" s="357" t="s">
        <v>20</v>
      </c>
      <c r="BS151" s="394"/>
      <c r="BT151" s="362" t="s">
        <v>20</v>
      </c>
      <c r="BU151" s="348"/>
      <c r="BV151" s="362" t="s">
        <v>20</v>
      </c>
      <c r="BW151" s="348" t="s">
        <v>626</v>
      </c>
      <c r="BX151" s="362" t="s">
        <v>20</v>
      </c>
      <c r="BY151" s="348" t="s">
        <v>645</v>
      </c>
      <c r="BZ151" s="396" t="s">
        <v>20</v>
      </c>
      <c r="CA151" s="379"/>
      <c r="CB151" s="362"/>
      <c r="CC151" s="348"/>
      <c r="CD151" s="362" t="s">
        <v>20</v>
      </c>
      <c r="CE151" s="348"/>
      <c r="CF151" s="340" t="s">
        <v>20</v>
      </c>
      <c r="CG151" s="341"/>
      <c r="CH151" s="362" t="s">
        <v>20</v>
      </c>
      <c r="CI151" s="348"/>
      <c r="CJ151" s="362">
        <v>4.5</v>
      </c>
      <c r="CK151" s="348"/>
      <c r="CL151" s="362" t="s">
        <v>20</v>
      </c>
      <c r="CM151" s="348"/>
      <c r="CN151" s="355" t="s">
        <v>20</v>
      </c>
      <c r="CO151" s="348"/>
      <c r="CP151" s="355" t="s">
        <v>20</v>
      </c>
      <c r="CQ151" s="348"/>
      <c r="CR151" s="362" t="s">
        <v>20</v>
      </c>
      <c r="CS151" s="348"/>
      <c r="CT151" s="342" t="s">
        <v>20</v>
      </c>
      <c r="CU151" s="347"/>
      <c r="CV151" s="467">
        <v>1.5</v>
      </c>
      <c r="CW151" s="348" t="s">
        <v>590</v>
      </c>
      <c r="CX151" s="362" t="s">
        <v>20</v>
      </c>
      <c r="CY151" s="348"/>
      <c r="CZ151" s="348" t="s">
        <v>20</v>
      </c>
      <c r="DA151" s="348"/>
      <c r="DB151" s="340" t="s">
        <v>20</v>
      </c>
      <c r="DC151" s="341" t="s">
        <v>646</v>
      </c>
      <c r="DD151" s="331" t="s">
        <v>10</v>
      </c>
      <c r="DE151" s="331">
        <f>COUNT(F151:DB151)</f>
        <v>7</v>
      </c>
    </row>
    <row r="152" spans="1:109" ht="19.149999999999999" customHeight="1" x14ac:dyDescent="0.3">
      <c r="A152" s="105">
        <v>11</v>
      </c>
      <c r="B152" s="328">
        <v>213112</v>
      </c>
      <c r="C152" s="330">
        <v>8</v>
      </c>
      <c r="D152" s="329" t="s">
        <v>32</v>
      </c>
      <c r="E152" s="329"/>
      <c r="F152" s="336" t="s">
        <v>20</v>
      </c>
      <c r="G152" s="338"/>
      <c r="H152" s="340" t="s">
        <v>10</v>
      </c>
      <c r="I152" s="340"/>
      <c r="J152" s="400" t="s">
        <v>20</v>
      </c>
      <c r="K152" s="348" t="s">
        <v>647</v>
      </c>
      <c r="L152" s="351">
        <v>5.6</v>
      </c>
      <c r="M152" s="352" t="s">
        <v>648</v>
      </c>
      <c r="N152" s="345" t="s">
        <v>20</v>
      </c>
      <c r="O152" s="347"/>
      <c r="P152" s="340" t="s">
        <v>20</v>
      </c>
      <c r="Q152" s="341"/>
      <c r="R152" s="355">
        <v>6.35</v>
      </c>
      <c r="S152" s="347" t="s">
        <v>30</v>
      </c>
      <c r="T152" s="360">
        <v>0.39800000000000002</v>
      </c>
      <c r="U152" s="348" t="s">
        <v>587</v>
      </c>
      <c r="V152" s="365" t="s">
        <v>20</v>
      </c>
      <c r="W152" s="368"/>
      <c r="X152" s="406" t="s">
        <v>20</v>
      </c>
      <c r="Y152" s="373" t="s">
        <v>636</v>
      </c>
      <c r="Z152" s="362" t="s">
        <v>20</v>
      </c>
      <c r="AA152" s="348" t="s">
        <v>602</v>
      </c>
      <c r="AB152" s="362">
        <v>4</v>
      </c>
      <c r="AC152" s="348"/>
      <c r="AD152" s="362" t="s">
        <v>20</v>
      </c>
      <c r="AE152" s="348"/>
      <c r="AF152" s="112" t="s">
        <v>20</v>
      </c>
      <c r="AG152" s="348"/>
      <c r="AH152" s="340" t="s">
        <v>20</v>
      </c>
      <c r="AI152" s="341"/>
      <c r="AJ152" s="362" t="s">
        <v>20</v>
      </c>
      <c r="AK152" s="348"/>
      <c r="AL152" s="400">
        <v>6.5</v>
      </c>
      <c r="AM152" s="353" t="s">
        <v>649</v>
      </c>
      <c r="AN152" s="362" t="s">
        <v>20</v>
      </c>
      <c r="AO152" s="348"/>
      <c r="AP152" s="351" t="s">
        <v>20</v>
      </c>
      <c r="AQ152" s="379"/>
      <c r="AR152" s="362" t="s">
        <v>20</v>
      </c>
      <c r="AS152" s="348"/>
      <c r="AT152" s="351" t="s">
        <v>20</v>
      </c>
      <c r="AU152" s="379"/>
      <c r="AV152" s="351" t="s">
        <v>20</v>
      </c>
      <c r="AW152" s="379"/>
      <c r="AX152" s="380" t="s">
        <v>20</v>
      </c>
      <c r="AY152" s="348"/>
      <c r="AZ152" s="412" t="s">
        <v>20</v>
      </c>
      <c r="BA152" s="347"/>
      <c r="BB152" s="362">
        <v>7</v>
      </c>
      <c r="BC152" s="347" t="s">
        <v>650</v>
      </c>
      <c r="BD152" s="386" t="s">
        <v>20</v>
      </c>
      <c r="BE152" s="348"/>
      <c r="BF152" s="116"/>
      <c r="BG152" s="347"/>
      <c r="BH152" s="382" t="s">
        <v>20</v>
      </c>
      <c r="BI152" s="348"/>
      <c r="BJ152" s="362" t="s">
        <v>20</v>
      </c>
      <c r="BK152" s="348"/>
      <c r="BL152" s="362"/>
      <c r="BM152" s="362"/>
      <c r="BN152" s="362" t="s">
        <v>20</v>
      </c>
      <c r="BO152" s="348"/>
      <c r="BP152" s="351">
        <v>5.125</v>
      </c>
      <c r="BQ152" s="379"/>
      <c r="BR152" s="357" t="s">
        <v>20</v>
      </c>
      <c r="BS152" s="394"/>
      <c r="BT152" s="362" t="s">
        <v>20</v>
      </c>
      <c r="BU152" s="348"/>
      <c r="BV152" s="362" t="s">
        <v>20</v>
      </c>
      <c r="BW152" s="348" t="s">
        <v>626</v>
      </c>
      <c r="BX152" s="362" t="s">
        <v>20</v>
      </c>
      <c r="BY152" s="348" t="s">
        <v>651</v>
      </c>
      <c r="BZ152" s="396" t="s">
        <v>20</v>
      </c>
      <c r="CA152" s="379"/>
      <c r="CB152" s="342"/>
      <c r="CC152" s="348" t="s">
        <v>652</v>
      </c>
      <c r="CD152" s="362" t="s">
        <v>20</v>
      </c>
      <c r="CE152" s="348"/>
      <c r="CF152" s="340" t="s">
        <v>20</v>
      </c>
      <c r="CG152" s="341"/>
      <c r="CH152" s="362" t="s">
        <v>20</v>
      </c>
      <c r="CI152" s="348"/>
      <c r="CJ152" s="362">
        <v>4.5</v>
      </c>
      <c r="CK152" s="348"/>
      <c r="CL152" s="362" t="s">
        <v>20</v>
      </c>
      <c r="CM152" s="348"/>
      <c r="CN152" s="358">
        <v>2.42</v>
      </c>
      <c r="CO152" s="348" t="s">
        <v>653</v>
      </c>
      <c r="CP152" s="355">
        <v>4.7</v>
      </c>
      <c r="CQ152" s="348" t="s">
        <v>654</v>
      </c>
      <c r="CR152" s="362" t="s">
        <v>20</v>
      </c>
      <c r="CS152" s="348"/>
      <c r="CT152" s="342" t="s">
        <v>20</v>
      </c>
      <c r="CU152" s="347"/>
      <c r="CV152" s="362">
        <v>1.5</v>
      </c>
      <c r="CW152" s="348" t="s">
        <v>590</v>
      </c>
      <c r="CX152" s="362" t="s">
        <v>20</v>
      </c>
      <c r="CY152" s="348"/>
      <c r="CZ152" s="348" t="s">
        <v>20</v>
      </c>
      <c r="DA152" s="348"/>
      <c r="DB152" s="340">
        <v>4</v>
      </c>
      <c r="DC152" s="341" t="s">
        <v>655</v>
      </c>
      <c r="DD152" s="331" t="s">
        <v>33</v>
      </c>
      <c r="DE152" s="331">
        <f>COUNT(F152:DB152)</f>
        <v>12</v>
      </c>
    </row>
    <row r="153" spans="1:109" s="105" customFormat="1" ht="19.149999999999999" customHeight="1" x14ac:dyDescent="0.3">
      <c r="A153" s="331">
        <v>12</v>
      </c>
      <c r="B153" s="120">
        <v>32312</v>
      </c>
      <c r="C153" s="69">
        <v>9</v>
      </c>
      <c r="D153" s="160" t="s">
        <v>34</v>
      </c>
      <c r="E153" s="160"/>
      <c r="F153" s="71" t="s">
        <v>20</v>
      </c>
      <c r="G153" s="72" t="s">
        <v>656</v>
      </c>
      <c r="H153" s="73" t="s">
        <v>10</v>
      </c>
      <c r="I153" s="73"/>
      <c r="J153" s="75" t="s">
        <v>20</v>
      </c>
      <c r="K153" s="76"/>
      <c r="L153" s="77">
        <v>5.6</v>
      </c>
      <c r="M153" s="78" t="s">
        <v>657</v>
      </c>
      <c r="N153" s="122">
        <v>7.25</v>
      </c>
      <c r="O153" s="83" t="s">
        <v>658</v>
      </c>
      <c r="P153" s="73" t="s">
        <v>20</v>
      </c>
      <c r="Q153" s="81"/>
      <c r="R153" s="82">
        <v>6.35</v>
      </c>
      <c r="S153" s="83" t="s">
        <v>35</v>
      </c>
      <c r="T153" s="84">
        <v>0.39800000000000002</v>
      </c>
      <c r="U153" s="76" t="s">
        <v>587</v>
      </c>
      <c r="V153" s="161">
        <v>5.75</v>
      </c>
      <c r="W153" s="86"/>
      <c r="X153" s="372" t="s">
        <v>20</v>
      </c>
      <c r="Y153" s="88" t="s">
        <v>659</v>
      </c>
      <c r="Z153" s="103" t="s">
        <v>20</v>
      </c>
      <c r="AA153" s="76" t="s">
        <v>660</v>
      </c>
      <c r="AB153" s="89">
        <v>4</v>
      </c>
      <c r="AC153" s="76"/>
      <c r="AD153" s="89">
        <v>6</v>
      </c>
      <c r="AE153" s="76" t="s">
        <v>661</v>
      </c>
      <c r="AF153" s="90" t="s">
        <v>20</v>
      </c>
      <c r="AG153" s="76"/>
      <c r="AH153" s="73" t="s">
        <v>20</v>
      </c>
      <c r="AI153" s="81"/>
      <c r="AJ153" s="89" t="s">
        <v>20</v>
      </c>
      <c r="AK153" s="76"/>
      <c r="AL153" s="103">
        <v>6.5</v>
      </c>
      <c r="AM153" s="91" t="s">
        <v>662</v>
      </c>
      <c r="AN153" s="89" t="s">
        <v>20</v>
      </c>
      <c r="AO153" s="76" t="s">
        <v>663</v>
      </c>
      <c r="AP153" s="77">
        <v>5</v>
      </c>
      <c r="AQ153" s="92" t="s">
        <v>664</v>
      </c>
      <c r="AR153" s="89" t="s">
        <v>20</v>
      </c>
      <c r="AS153" s="76"/>
      <c r="AT153" s="77" t="s">
        <v>20</v>
      </c>
      <c r="AU153" s="92"/>
      <c r="AV153" s="77" t="s">
        <v>20</v>
      </c>
      <c r="AW153" s="92"/>
      <c r="AX153" s="93">
        <v>6</v>
      </c>
      <c r="AY153" s="76" t="s">
        <v>665</v>
      </c>
      <c r="AZ153" s="384">
        <v>6.875</v>
      </c>
      <c r="BA153" s="83" t="s">
        <v>666</v>
      </c>
      <c r="BB153" s="89">
        <v>7</v>
      </c>
      <c r="BC153" s="83"/>
      <c r="BD153" s="96" t="s">
        <v>20</v>
      </c>
      <c r="BE153" s="89"/>
      <c r="BF153" s="391"/>
      <c r="BG153" s="83"/>
      <c r="BH153" s="94">
        <v>5.5</v>
      </c>
      <c r="BI153" s="76"/>
      <c r="BJ153" s="89" t="s">
        <v>20</v>
      </c>
      <c r="BK153" s="89"/>
      <c r="BL153" s="89"/>
      <c r="BM153" s="89"/>
      <c r="BN153" s="89" t="s">
        <v>20</v>
      </c>
      <c r="BO153" s="89"/>
      <c r="BP153" s="77">
        <v>5.125</v>
      </c>
      <c r="BQ153" s="92"/>
      <c r="BR153" s="100" t="s">
        <v>20</v>
      </c>
      <c r="BS153" s="101"/>
      <c r="BT153" s="247">
        <v>4.75</v>
      </c>
      <c r="BU153" s="76" t="s">
        <v>667</v>
      </c>
      <c r="BV153" s="89" t="s">
        <v>20</v>
      </c>
      <c r="BW153" s="76" t="s">
        <v>668</v>
      </c>
      <c r="BX153" s="89">
        <v>5.75</v>
      </c>
      <c r="BY153" s="76" t="s">
        <v>669</v>
      </c>
      <c r="BZ153" s="102" t="s">
        <v>20</v>
      </c>
      <c r="CA153" s="92"/>
      <c r="CB153" s="89"/>
      <c r="CC153" s="76"/>
      <c r="CD153" s="89" t="s">
        <v>20</v>
      </c>
      <c r="CE153" s="89"/>
      <c r="CF153" s="73" t="s">
        <v>20</v>
      </c>
      <c r="CG153" s="81"/>
      <c r="CH153" s="89" t="s">
        <v>20</v>
      </c>
      <c r="CI153" s="89"/>
      <c r="CJ153" s="89">
        <v>4.5</v>
      </c>
      <c r="CK153" s="76"/>
      <c r="CL153" s="89" t="s">
        <v>20</v>
      </c>
      <c r="CM153" s="76"/>
      <c r="CN153" s="82">
        <v>6.25</v>
      </c>
      <c r="CO153" s="76" t="s">
        <v>670</v>
      </c>
      <c r="CP153" s="82">
        <v>4.7</v>
      </c>
      <c r="CQ153" s="76" t="s">
        <v>671</v>
      </c>
      <c r="CR153" s="89" t="s">
        <v>20</v>
      </c>
      <c r="CS153" s="89"/>
      <c r="CT153" s="103">
        <v>5.3</v>
      </c>
      <c r="CU153" s="440" t="s">
        <v>672</v>
      </c>
      <c r="CV153" s="446">
        <v>6.5</v>
      </c>
      <c r="CW153" s="76" t="s">
        <v>673</v>
      </c>
      <c r="CX153" s="89">
        <v>6</v>
      </c>
      <c r="CY153" s="76" t="s">
        <v>674</v>
      </c>
      <c r="CZ153" s="76">
        <v>5</v>
      </c>
      <c r="DA153" s="76" t="s">
        <v>675</v>
      </c>
      <c r="DB153" s="73" t="s">
        <v>20</v>
      </c>
      <c r="DC153" s="81"/>
      <c r="DD153" s="105" t="s">
        <v>10</v>
      </c>
      <c r="DE153" s="105">
        <f>COUNT(F153:DB153)</f>
        <v>23</v>
      </c>
    </row>
    <row r="154" spans="1:109" ht="19.149999999999999" customHeight="1" x14ac:dyDescent="0.3">
      <c r="A154" s="331">
        <v>14</v>
      </c>
      <c r="B154" s="328"/>
      <c r="C154" s="330"/>
      <c r="D154" s="332" t="s">
        <v>36</v>
      </c>
      <c r="E154" s="332"/>
      <c r="F154" s="336" t="s">
        <v>18</v>
      </c>
      <c r="G154" s="338"/>
      <c r="H154" s="340" t="s">
        <v>18</v>
      </c>
      <c r="I154" s="340"/>
      <c r="J154" s="340" t="s">
        <v>18</v>
      </c>
      <c r="K154" s="348"/>
      <c r="L154" s="350" t="s">
        <v>18</v>
      </c>
      <c r="M154" s="352"/>
      <c r="N154" s="345" t="s">
        <v>18</v>
      </c>
      <c r="O154" s="353"/>
      <c r="P154" s="355" t="s">
        <v>18</v>
      </c>
      <c r="Q154" s="341"/>
      <c r="R154" s="355" t="s">
        <v>18</v>
      </c>
      <c r="S154" s="347"/>
      <c r="T154" s="355" t="s">
        <v>18</v>
      </c>
      <c r="U154" s="348"/>
      <c r="V154" s="355" t="s">
        <v>18</v>
      </c>
      <c r="W154" s="368"/>
      <c r="X154" s="355" t="s">
        <v>18</v>
      </c>
      <c r="Y154" s="373"/>
      <c r="Z154" s="355" t="s">
        <v>18</v>
      </c>
      <c r="AA154" s="348"/>
      <c r="AB154" s="355" t="s">
        <v>18</v>
      </c>
      <c r="AC154" s="348"/>
      <c r="AD154" s="355" t="s">
        <v>18</v>
      </c>
      <c r="AE154" s="348"/>
      <c r="AF154" s="112" t="s">
        <v>18</v>
      </c>
      <c r="AG154" s="348"/>
      <c r="AH154" s="112" t="s">
        <v>18</v>
      </c>
      <c r="AI154" s="341"/>
      <c r="AJ154" s="112" t="s">
        <v>18</v>
      </c>
      <c r="AK154" s="348"/>
      <c r="AL154" s="112" t="s">
        <v>18</v>
      </c>
      <c r="AM154" s="353"/>
      <c r="AN154" s="112" t="s">
        <v>18</v>
      </c>
      <c r="AO154" s="348"/>
      <c r="AP154" s="350" t="s">
        <v>18</v>
      </c>
      <c r="AQ154" s="379"/>
      <c r="AR154" s="112" t="s">
        <v>18</v>
      </c>
      <c r="AS154" s="348"/>
      <c r="AT154" s="350" t="s">
        <v>18</v>
      </c>
      <c r="AU154" s="379"/>
      <c r="AV154" s="350" t="s">
        <v>18</v>
      </c>
      <c r="AW154" s="379"/>
      <c r="AX154" s="112" t="s">
        <v>18</v>
      </c>
      <c r="AY154" s="348"/>
      <c r="AZ154" s="112" t="s">
        <v>18</v>
      </c>
      <c r="BA154" s="347"/>
      <c r="BB154" s="112" t="s">
        <v>18</v>
      </c>
      <c r="BC154" s="353"/>
      <c r="BD154" s="112" t="s">
        <v>18</v>
      </c>
      <c r="BE154" s="348"/>
      <c r="BF154" s="112" t="s">
        <v>18</v>
      </c>
      <c r="BG154" s="347"/>
      <c r="BH154" s="112" t="s">
        <v>18</v>
      </c>
      <c r="BI154" s="348"/>
      <c r="BJ154" s="112" t="s">
        <v>18</v>
      </c>
      <c r="BK154" s="348"/>
      <c r="BL154" s="112" t="s">
        <v>18</v>
      </c>
      <c r="BM154" s="362"/>
      <c r="BN154" s="112" t="s">
        <v>18</v>
      </c>
      <c r="BO154" s="348"/>
      <c r="BP154" s="350" t="s">
        <v>18</v>
      </c>
      <c r="BQ154" s="379"/>
      <c r="BR154" s="112" t="s">
        <v>18</v>
      </c>
      <c r="BS154" s="394"/>
      <c r="BT154" s="362" t="s">
        <v>18</v>
      </c>
      <c r="BU154" s="348"/>
      <c r="BV154" s="112" t="s">
        <v>18</v>
      </c>
      <c r="BW154" s="348"/>
      <c r="BX154" s="112" t="s">
        <v>18</v>
      </c>
      <c r="BY154" s="348"/>
      <c r="BZ154" s="350" t="s">
        <v>18</v>
      </c>
      <c r="CA154" s="379"/>
      <c r="CB154" s="362"/>
      <c r="CC154" s="348"/>
      <c r="CD154" s="112" t="s">
        <v>18</v>
      </c>
      <c r="CE154" s="348"/>
      <c r="CF154" s="112" t="s">
        <v>18</v>
      </c>
      <c r="CG154" s="341"/>
      <c r="CH154" s="112" t="s">
        <v>18</v>
      </c>
      <c r="CI154" s="348"/>
      <c r="CJ154" s="112" t="s">
        <v>18</v>
      </c>
      <c r="CK154" s="348"/>
      <c r="CL154" s="112" t="s">
        <v>18</v>
      </c>
      <c r="CM154" s="348"/>
      <c r="CN154" s="112" t="s">
        <v>18</v>
      </c>
      <c r="CO154" s="348"/>
      <c r="CP154" s="112" t="s">
        <v>18</v>
      </c>
      <c r="CQ154" s="348"/>
      <c r="CR154" s="112" t="s">
        <v>18</v>
      </c>
      <c r="CS154" s="348"/>
      <c r="CT154" s="112" t="s">
        <v>18</v>
      </c>
      <c r="CU154" s="347"/>
      <c r="CV154" s="112" t="s">
        <v>18</v>
      </c>
      <c r="CW154" s="348"/>
      <c r="CX154" s="112" t="s">
        <v>18</v>
      </c>
      <c r="CY154" s="348"/>
      <c r="CZ154" s="112" t="s">
        <v>18</v>
      </c>
      <c r="DA154" s="348"/>
      <c r="DB154" s="112" t="s">
        <v>18</v>
      </c>
      <c r="DC154" s="341"/>
      <c r="DD154" s="331" t="s">
        <v>10</v>
      </c>
      <c r="DE154" s="331"/>
    </row>
    <row r="155" spans="1:109" ht="19.149999999999999" customHeight="1" x14ac:dyDescent="0.3">
      <c r="A155" s="105">
        <v>15</v>
      </c>
      <c r="B155" s="123" t="s">
        <v>37</v>
      </c>
      <c r="C155" s="6">
        <v>10</v>
      </c>
      <c r="D155" s="8" t="s">
        <v>38</v>
      </c>
      <c r="E155" s="8"/>
      <c r="F155" s="32" t="s">
        <v>20</v>
      </c>
      <c r="G155" s="14"/>
      <c r="H155" s="30" t="s">
        <v>10</v>
      </c>
      <c r="I155" s="30"/>
      <c r="J155" s="107" t="s">
        <v>20</v>
      </c>
      <c r="K155" s="17"/>
      <c r="L155" s="52">
        <v>5.6</v>
      </c>
      <c r="M155" s="19" t="s">
        <v>676</v>
      </c>
      <c r="N155" s="108" t="s">
        <v>20</v>
      </c>
      <c r="O155" s="109" t="s">
        <v>677</v>
      </c>
      <c r="P155" s="30" t="s">
        <v>20</v>
      </c>
      <c r="Q155" s="31"/>
      <c r="R155" s="127">
        <v>6.35</v>
      </c>
      <c r="S155" s="109" t="s">
        <v>39</v>
      </c>
      <c r="T155" s="135">
        <v>0.6472</v>
      </c>
      <c r="U155" s="17" t="s">
        <v>678</v>
      </c>
      <c r="V155" s="110" t="s">
        <v>20</v>
      </c>
      <c r="W155" s="54"/>
      <c r="X155" s="111" t="s">
        <v>20</v>
      </c>
      <c r="Y155" s="25"/>
      <c r="Z155" s="29" t="s">
        <v>20</v>
      </c>
      <c r="AA155" s="17" t="s">
        <v>679</v>
      </c>
      <c r="AB155" s="29">
        <v>4</v>
      </c>
      <c r="AC155" s="17" t="s">
        <v>680</v>
      </c>
      <c r="AD155" s="29" t="s">
        <v>20</v>
      </c>
      <c r="AE155" s="17"/>
      <c r="AF155" s="112" t="s">
        <v>20</v>
      </c>
      <c r="AG155" s="17"/>
      <c r="AH155" s="30" t="s">
        <v>20</v>
      </c>
      <c r="AJ155" s="29" t="s">
        <v>20</v>
      </c>
      <c r="AK155" s="17"/>
      <c r="AL155" s="107">
        <v>6.5</v>
      </c>
      <c r="AM155" s="113" t="s">
        <v>681</v>
      </c>
      <c r="AN155" s="29" t="s">
        <v>20</v>
      </c>
      <c r="AO155" s="17"/>
      <c r="AP155" s="52" t="s">
        <v>20</v>
      </c>
      <c r="AQ155" s="114"/>
      <c r="AR155" s="29" t="s">
        <v>20</v>
      </c>
      <c r="AS155" s="25" t="s">
        <v>40</v>
      </c>
      <c r="AT155" s="52" t="s">
        <v>20</v>
      </c>
      <c r="AU155" s="114"/>
      <c r="AV155" s="52" t="s">
        <v>20</v>
      </c>
      <c r="AW155" s="114"/>
      <c r="AX155" s="136" t="s">
        <v>20</v>
      </c>
      <c r="AY155" s="17" t="s">
        <v>682</v>
      </c>
      <c r="AZ155" s="63" t="s">
        <v>20</v>
      </c>
      <c r="BA155" s="109" t="s">
        <v>683</v>
      </c>
      <c r="BB155" s="53">
        <v>3.5</v>
      </c>
      <c r="BC155" s="109" t="s">
        <v>684</v>
      </c>
      <c r="BD155" s="115" t="s">
        <v>20</v>
      </c>
      <c r="BE155" s="17"/>
      <c r="BF155" s="137">
        <v>0.01</v>
      </c>
      <c r="BG155" s="109" t="s">
        <v>685</v>
      </c>
      <c r="BH155" s="138" t="s">
        <v>20</v>
      </c>
      <c r="BI155" s="17"/>
      <c r="BJ155" s="29" t="s">
        <v>20</v>
      </c>
      <c r="BK155" s="17"/>
      <c r="BL155" s="29" t="s">
        <v>10</v>
      </c>
      <c r="BM155" s="17"/>
      <c r="BN155" s="29" t="s">
        <v>20</v>
      </c>
      <c r="BO155" s="17" t="s">
        <v>686</v>
      </c>
      <c r="BP155" s="52">
        <v>5.125</v>
      </c>
      <c r="BQ155" s="114" t="s">
        <v>687</v>
      </c>
      <c r="BR155" s="117" t="s">
        <v>20</v>
      </c>
      <c r="BS155" s="118"/>
      <c r="BT155" s="29" t="s">
        <v>20</v>
      </c>
      <c r="BU155" s="17"/>
      <c r="BV155" s="29" t="s">
        <v>20</v>
      </c>
      <c r="BW155" s="17" t="s">
        <v>626</v>
      </c>
      <c r="BX155" s="29" t="s">
        <v>20</v>
      </c>
      <c r="BY155" s="17"/>
      <c r="BZ155" s="119" t="s">
        <v>20</v>
      </c>
      <c r="CA155" s="114"/>
      <c r="CB155" s="29"/>
      <c r="CC155" s="17"/>
      <c r="CD155" s="29" t="s">
        <v>20</v>
      </c>
      <c r="CE155" s="17"/>
      <c r="CF155" s="30" t="s">
        <v>20</v>
      </c>
      <c r="CG155" s="31"/>
      <c r="CH155" s="29" t="s">
        <v>20</v>
      </c>
      <c r="CI155" s="17"/>
      <c r="CJ155" s="29">
        <v>2</v>
      </c>
      <c r="CK155" s="17" t="s">
        <v>688</v>
      </c>
      <c r="CL155" s="53" t="s">
        <v>20</v>
      </c>
      <c r="CM155" s="126" t="s">
        <v>689</v>
      </c>
      <c r="CN155" s="64">
        <v>6.25</v>
      </c>
      <c r="CO155" s="139" t="s">
        <v>690</v>
      </c>
      <c r="CP155" s="64" t="s">
        <v>20</v>
      </c>
      <c r="CQ155" s="17"/>
      <c r="CR155" s="29" t="s">
        <v>20</v>
      </c>
      <c r="CS155" s="17"/>
      <c r="CT155" s="53" t="s">
        <v>20</v>
      </c>
      <c r="CU155" s="109"/>
      <c r="CV155" s="29">
        <v>6.5</v>
      </c>
      <c r="CW155" s="17" t="s">
        <v>673</v>
      </c>
      <c r="CX155" s="53" t="s">
        <v>20</v>
      </c>
      <c r="CY155" s="17" t="s">
        <v>691</v>
      </c>
      <c r="CZ155" s="17" t="s">
        <v>20</v>
      </c>
      <c r="DA155" s="17" t="s">
        <v>692</v>
      </c>
      <c r="DB155" s="30" t="s">
        <v>20</v>
      </c>
      <c r="DC155" s="31" t="s">
        <v>693</v>
      </c>
      <c r="DD155" t="s">
        <v>10</v>
      </c>
      <c r="DE155">
        <f>COUNT(F155:DB155)</f>
        <v>11</v>
      </c>
    </row>
    <row r="156" spans="1:109" ht="19.149999999999999" customHeight="1" x14ac:dyDescent="0.3">
      <c r="A156" s="331">
        <v>16</v>
      </c>
      <c r="B156" s="123">
        <v>2382</v>
      </c>
      <c r="C156" s="6">
        <v>11</v>
      </c>
      <c r="D156" s="8" t="s">
        <v>2436</v>
      </c>
      <c r="E156" s="8"/>
      <c r="F156" s="32" t="s">
        <v>20</v>
      </c>
      <c r="G156" s="14"/>
      <c r="H156" s="30"/>
      <c r="I156" s="30"/>
      <c r="J156" s="107" t="s">
        <v>20</v>
      </c>
      <c r="K156" s="17" t="s">
        <v>694</v>
      </c>
      <c r="L156" s="52">
        <v>5.6</v>
      </c>
      <c r="M156" s="19" t="s">
        <v>648</v>
      </c>
      <c r="N156" s="108" t="s">
        <v>20</v>
      </c>
      <c r="O156" s="109" t="s">
        <v>695</v>
      </c>
      <c r="P156" s="30" t="s">
        <v>20</v>
      </c>
      <c r="Q156" s="31"/>
      <c r="R156" s="127">
        <v>6.35</v>
      </c>
      <c r="S156" s="109" t="s">
        <v>39</v>
      </c>
      <c r="T156" s="135">
        <v>0.6472</v>
      </c>
      <c r="U156" s="17" t="s">
        <v>587</v>
      </c>
      <c r="V156" s="110" t="s">
        <v>20</v>
      </c>
      <c r="W156" s="54"/>
      <c r="X156" s="125" t="s">
        <v>20</v>
      </c>
      <c r="Y156" s="25" t="s">
        <v>696</v>
      </c>
      <c r="Z156" s="29" t="s">
        <v>20</v>
      </c>
      <c r="AA156" s="17" t="s">
        <v>679</v>
      </c>
      <c r="AB156" s="29">
        <v>4</v>
      </c>
      <c r="AC156" s="17"/>
      <c r="AD156" s="29" t="s">
        <v>20</v>
      </c>
      <c r="AE156" s="17"/>
      <c r="AF156" s="112" t="s">
        <v>20</v>
      </c>
      <c r="AG156" s="17"/>
      <c r="AH156" s="30" t="s">
        <v>20</v>
      </c>
      <c r="AJ156" s="29">
        <v>6</v>
      </c>
      <c r="AK156" s="17" t="s">
        <v>619</v>
      </c>
      <c r="AL156" s="53">
        <v>6.5</v>
      </c>
      <c r="AM156" s="113" t="s">
        <v>681</v>
      </c>
      <c r="AN156" s="29" t="s">
        <v>20</v>
      </c>
      <c r="AO156" s="17"/>
      <c r="AP156" s="52" t="s">
        <v>20</v>
      </c>
      <c r="AQ156" s="114"/>
      <c r="AR156" s="29" t="s">
        <v>20</v>
      </c>
      <c r="AS156" s="25" t="s">
        <v>40</v>
      </c>
      <c r="AT156" s="52" t="s">
        <v>20</v>
      </c>
      <c r="AU156" s="114"/>
      <c r="AV156" s="52" t="s">
        <v>20</v>
      </c>
      <c r="AW156" s="114"/>
      <c r="AX156" s="59" t="s">
        <v>20</v>
      </c>
      <c r="AY156" s="29"/>
      <c r="AZ156" s="60" t="s">
        <v>20</v>
      </c>
      <c r="BA156" s="109" t="s">
        <v>683</v>
      </c>
      <c r="BB156" s="53">
        <v>7</v>
      </c>
      <c r="BC156" s="109" t="s">
        <v>697</v>
      </c>
      <c r="BD156" s="115" t="s">
        <v>20</v>
      </c>
      <c r="BE156" s="29"/>
      <c r="BF156" s="116" t="s">
        <v>10</v>
      </c>
      <c r="BG156" s="109"/>
      <c r="BH156" s="138" t="s">
        <v>20</v>
      </c>
      <c r="BI156" s="17" t="s">
        <v>10</v>
      </c>
      <c r="BJ156" s="29" t="s">
        <v>20</v>
      </c>
      <c r="BK156" s="29"/>
      <c r="BL156" s="29"/>
      <c r="BM156" s="29"/>
      <c r="BN156" s="29" t="s">
        <v>20</v>
      </c>
      <c r="BO156" s="17" t="s">
        <v>698</v>
      </c>
      <c r="BP156" s="52">
        <v>5.125</v>
      </c>
      <c r="BQ156" s="114" t="s">
        <v>687</v>
      </c>
      <c r="BR156" s="117" t="s">
        <v>20</v>
      </c>
      <c r="BS156" s="118" t="s">
        <v>42</v>
      </c>
      <c r="BT156" s="29">
        <v>4.75</v>
      </c>
      <c r="BU156" s="17" t="s">
        <v>699</v>
      </c>
      <c r="BV156" s="29" t="s">
        <v>20</v>
      </c>
      <c r="BW156" s="17" t="s">
        <v>626</v>
      </c>
      <c r="BX156" s="29" t="s">
        <v>20</v>
      </c>
      <c r="BY156" s="17" t="s">
        <v>700</v>
      </c>
      <c r="BZ156" s="119" t="s">
        <v>20</v>
      </c>
      <c r="CA156" s="114"/>
      <c r="CB156" s="29"/>
      <c r="CC156" s="17"/>
      <c r="CD156" s="29" t="s">
        <v>20</v>
      </c>
      <c r="CE156" s="29"/>
      <c r="CF156" s="30" t="s">
        <v>20</v>
      </c>
      <c r="CG156" s="31"/>
      <c r="CH156" s="29" t="s">
        <v>20</v>
      </c>
      <c r="CI156" s="29"/>
      <c r="CJ156" s="29">
        <v>2</v>
      </c>
      <c r="CK156" s="17" t="s">
        <v>688</v>
      </c>
      <c r="CL156" s="53" t="s">
        <v>20</v>
      </c>
      <c r="CM156" s="126" t="s">
        <v>689</v>
      </c>
      <c r="CN156" s="64">
        <v>6.25</v>
      </c>
      <c r="CO156" s="139" t="s">
        <v>701</v>
      </c>
      <c r="CP156" s="64" t="s">
        <v>20</v>
      </c>
      <c r="CQ156" s="17" t="s">
        <v>702</v>
      </c>
      <c r="CR156" s="29" t="s">
        <v>20</v>
      </c>
      <c r="CS156" s="29"/>
      <c r="CT156" s="53" t="s">
        <v>20</v>
      </c>
      <c r="CU156" s="53"/>
      <c r="CV156" s="29">
        <v>6.5</v>
      </c>
      <c r="CW156" s="17" t="s">
        <v>673</v>
      </c>
      <c r="CX156" s="53">
        <v>6</v>
      </c>
      <c r="CY156" s="17" t="s">
        <v>691</v>
      </c>
      <c r="CZ156" s="17" t="s">
        <v>20</v>
      </c>
      <c r="DA156" s="17" t="s">
        <v>692</v>
      </c>
      <c r="DB156" s="30" t="s">
        <v>20</v>
      </c>
      <c r="DC156" s="31" t="s">
        <v>693</v>
      </c>
      <c r="DD156" t="s">
        <v>10</v>
      </c>
      <c r="DE156">
        <f>COUNT(F156:DB156)</f>
        <v>13</v>
      </c>
    </row>
    <row r="157" spans="1:109" ht="19.149999999999999" customHeight="1" x14ac:dyDescent="0.3">
      <c r="A157" s="105">
        <v>17</v>
      </c>
      <c r="B157" s="123">
        <v>238910</v>
      </c>
      <c r="C157" s="6">
        <v>12</v>
      </c>
      <c r="D157" s="8" t="s">
        <v>2437</v>
      </c>
      <c r="E157" s="8"/>
      <c r="F157" s="32" t="s">
        <v>20</v>
      </c>
      <c r="G157" s="14"/>
      <c r="H157" s="30"/>
      <c r="I157" s="30"/>
      <c r="J157" s="107" t="s">
        <v>20</v>
      </c>
      <c r="K157" s="17"/>
      <c r="L157" s="52">
        <v>5.6</v>
      </c>
      <c r="M157" s="19" t="s">
        <v>648</v>
      </c>
      <c r="N157" s="108" t="s">
        <v>20</v>
      </c>
      <c r="O157" s="109" t="s">
        <v>677</v>
      </c>
      <c r="P157" s="30" t="s">
        <v>20</v>
      </c>
      <c r="Q157" s="31"/>
      <c r="R157" s="127">
        <v>6.35</v>
      </c>
      <c r="S157" s="109" t="s">
        <v>39</v>
      </c>
      <c r="T157" s="135">
        <v>0.6472</v>
      </c>
      <c r="U157" s="17" t="s">
        <v>587</v>
      </c>
      <c r="V157" s="110" t="s">
        <v>20</v>
      </c>
      <c r="W157" s="54"/>
      <c r="X157" s="125" t="s">
        <v>20</v>
      </c>
      <c r="Y157" s="25" t="s">
        <v>696</v>
      </c>
      <c r="Z157" s="29" t="s">
        <v>20</v>
      </c>
      <c r="AA157" s="17" t="s">
        <v>679</v>
      </c>
      <c r="AB157" s="29">
        <v>4</v>
      </c>
      <c r="AC157" s="17"/>
      <c r="AD157" s="29" t="s">
        <v>20</v>
      </c>
      <c r="AE157" s="17"/>
      <c r="AF157" s="112" t="s">
        <v>20</v>
      </c>
      <c r="AG157" s="17"/>
      <c r="AH157" s="30" t="s">
        <v>20</v>
      </c>
      <c r="AJ157" s="29">
        <v>6</v>
      </c>
      <c r="AK157" s="17" t="s">
        <v>619</v>
      </c>
      <c r="AL157" s="53" t="s">
        <v>20</v>
      </c>
      <c r="AN157" s="29" t="s">
        <v>20</v>
      </c>
      <c r="AO157" s="17"/>
      <c r="AP157" s="52" t="s">
        <v>20</v>
      </c>
      <c r="AQ157" s="114"/>
      <c r="AR157" s="29" t="s">
        <v>20</v>
      </c>
      <c r="AS157" s="25" t="s">
        <v>40</v>
      </c>
      <c r="AT157" s="52" t="s">
        <v>20</v>
      </c>
      <c r="AU157" s="114"/>
      <c r="AV157" s="52" t="s">
        <v>20</v>
      </c>
      <c r="AW157" s="114"/>
      <c r="AX157" s="59" t="s">
        <v>20</v>
      </c>
      <c r="AY157" s="17" t="s">
        <v>703</v>
      </c>
      <c r="AZ157" s="63" t="s">
        <v>20</v>
      </c>
      <c r="BA157" s="109" t="s">
        <v>683</v>
      </c>
      <c r="BB157" s="53">
        <v>7</v>
      </c>
      <c r="BC157" s="140" t="s">
        <v>704</v>
      </c>
      <c r="BD157" s="115" t="s">
        <v>20</v>
      </c>
      <c r="BE157" s="29"/>
      <c r="BF157" s="116" t="s">
        <v>10</v>
      </c>
      <c r="BG157" s="109"/>
      <c r="BH157" s="138" t="s">
        <v>20</v>
      </c>
      <c r="BI157" s="17" t="s">
        <v>10</v>
      </c>
      <c r="BJ157" s="29" t="s">
        <v>20</v>
      </c>
      <c r="BK157" s="29"/>
      <c r="BL157" s="29"/>
      <c r="BM157" s="29"/>
      <c r="BN157" s="53">
        <v>6.875</v>
      </c>
      <c r="BO157" s="17" t="s">
        <v>705</v>
      </c>
      <c r="BP157" s="52">
        <v>5.125</v>
      </c>
      <c r="BQ157" s="114" t="s">
        <v>687</v>
      </c>
      <c r="BR157" s="117" t="s">
        <v>20</v>
      </c>
      <c r="BS157" s="118" t="s">
        <v>42</v>
      </c>
      <c r="BT157" s="29" t="s">
        <v>20</v>
      </c>
      <c r="BU157" s="29"/>
      <c r="BV157" s="29" t="s">
        <v>20</v>
      </c>
      <c r="BW157" s="29"/>
      <c r="BX157" s="29" t="s">
        <v>20</v>
      </c>
      <c r="BY157" s="29"/>
      <c r="BZ157" s="119" t="s">
        <v>20</v>
      </c>
      <c r="CA157" s="114"/>
      <c r="CB157" s="29"/>
      <c r="CC157" s="17"/>
      <c r="CD157" s="29" t="s">
        <v>20</v>
      </c>
      <c r="CE157" s="29"/>
      <c r="CF157" s="30" t="s">
        <v>20</v>
      </c>
      <c r="CG157" s="31"/>
      <c r="CH157" s="29" t="s">
        <v>20</v>
      </c>
      <c r="CI157" s="29"/>
      <c r="CJ157" s="29">
        <v>2</v>
      </c>
      <c r="CK157" s="17" t="s">
        <v>688</v>
      </c>
      <c r="CL157" s="29" t="s">
        <v>20</v>
      </c>
      <c r="CM157" s="17"/>
      <c r="CN157" s="64">
        <v>6.25</v>
      </c>
      <c r="CO157" s="139" t="s">
        <v>706</v>
      </c>
      <c r="CP157" s="64" t="s">
        <v>20</v>
      </c>
      <c r="CQ157" s="29"/>
      <c r="CR157" s="29" t="s">
        <v>20</v>
      </c>
      <c r="CS157" s="29"/>
      <c r="CT157" s="53" t="s">
        <v>20</v>
      </c>
      <c r="CU157" s="53"/>
      <c r="CV157" s="29">
        <v>6.5</v>
      </c>
      <c r="CW157" s="17" t="s">
        <v>673</v>
      </c>
      <c r="CX157" s="29" t="s">
        <v>20</v>
      </c>
      <c r="CY157" s="17"/>
      <c r="CZ157" s="17" t="s">
        <v>20</v>
      </c>
      <c r="DA157" s="17" t="s">
        <v>707</v>
      </c>
      <c r="DB157" s="30" t="s">
        <v>20</v>
      </c>
      <c r="DC157" s="31" t="s">
        <v>693</v>
      </c>
      <c r="DD157" t="s">
        <v>33</v>
      </c>
      <c r="DE157">
        <f>COUNT(F157:DB157)</f>
        <v>11</v>
      </c>
    </row>
    <row r="158" spans="1:109" ht="19.149999999999999" customHeight="1" x14ac:dyDescent="0.3">
      <c r="A158" s="331">
        <v>18</v>
      </c>
      <c r="B158" s="123">
        <v>237110</v>
      </c>
      <c r="C158" s="6">
        <v>13</v>
      </c>
      <c r="D158" s="8" t="s">
        <v>2438</v>
      </c>
      <c r="E158" s="8"/>
      <c r="F158" s="32" t="s">
        <v>20</v>
      </c>
      <c r="G158" s="14"/>
      <c r="H158" s="30"/>
      <c r="I158" s="30"/>
      <c r="J158" s="107" t="s">
        <v>20</v>
      </c>
      <c r="K158" s="17"/>
      <c r="L158" s="52">
        <v>5.6</v>
      </c>
      <c r="M158" s="19" t="s">
        <v>708</v>
      </c>
      <c r="N158" s="108" t="s">
        <v>20</v>
      </c>
      <c r="O158" s="109" t="s">
        <v>709</v>
      </c>
      <c r="P158" s="30" t="s">
        <v>20</v>
      </c>
      <c r="Q158" s="31"/>
      <c r="R158" s="127">
        <v>6.35</v>
      </c>
      <c r="S158" s="109" t="s">
        <v>39</v>
      </c>
      <c r="T158" s="135">
        <v>0.6472</v>
      </c>
      <c r="U158" s="17" t="s">
        <v>587</v>
      </c>
      <c r="V158" s="110" t="s">
        <v>20</v>
      </c>
      <c r="W158" s="54"/>
      <c r="X158" s="125" t="s">
        <v>20</v>
      </c>
      <c r="Y158" s="25" t="s">
        <v>696</v>
      </c>
      <c r="Z158" s="29" t="s">
        <v>20</v>
      </c>
      <c r="AA158" s="17" t="s">
        <v>679</v>
      </c>
      <c r="AB158" s="29">
        <v>4</v>
      </c>
      <c r="AC158" s="17"/>
      <c r="AD158" s="29" t="s">
        <v>20</v>
      </c>
      <c r="AE158" s="17"/>
      <c r="AF158" s="112" t="s">
        <v>20</v>
      </c>
      <c r="AG158" s="17"/>
      <c r="AH158" s="30" t="s">
        <v>20</v>
      </c>
      <c r="AJ158" s="29">
        <v>6</v>
      </c>
      <c r="AK158" s="17" t="s">
        <v>619</v>
      </c>
      <c r="AL158" s="107">
        <v>6.5</v>
      </c>
      <c r="AM158" s="113" t="s">
        <v>710</v>
      </c>
      <c r="AN158" s="29" t="s">
        <v>20</v>
      </c>
      <c r="AO158" s="17"/>
      <c r="AP158" s="52" t="s">
        <v>20</v>
      </c>
      <c r="AQ158" s="114"/>
      <c r="AR158" s="29" t="s">
        <v>20</v>
      </c>
      <c r="AS158" s="25" t="s">
        <v>40</v>
      </c>
      <c r="AT158" s="52" t="s">
        <v>20</v>
      </c>
      <c r="AU158" s="114"/>
      <c r="AV158" s="52" t="s">
        <v>20</v>
      </c>
      <c r="AW158" s="114"/>
      <c r="AX158" s="59" t="s">
        <v>20</v>
      </c>
      <c r="AY158" s="29"/>
      <c r="AZ158" s="63" t="s">
        <v>20</v>
      </c>
      <c r="BA158" s="109"/>
      <c r="BB158" s="53">
        <v>7</v>
      </c>
      <c r="BC158" s="140" t="s">
        <v>704</v>
      </c>
      <c r="BD158" s="115" t="s">
        <v>20</v>
      </c>
      <c r="BE158" s="29"/>
      <c r="BF158" s="116" t="s">
        <v>10</v>
      </c>
      <c r="BG158" s="109"/>
      <c r="BH158" s="63" t="s">
        <v>20</v>
      </c>
      <c r="BI158" s="17"/>
      <c r="BJ158" s="29" t="s">
        <v>20</v>
      </c>
      <c r="BK158" s="29"/>
      <c r="BL158" s="29"/>
      <c r="BM158" s="29"/>
      <c r="BN158" s="29" t="s">
        <v>20</v>
      </c>
      <c r="BO158" s="29"/>
      <c r="BP158" s="52">
        <v>5.125</v>
      </c>
      <c r="BQ158" s="114" t="s">
        <v>687</v>
      </c>
      <c r="BR158" s="117" t="s">
        <v>20</v>
      </c>
      <c r="BS158" s="118"/>
      <c r="BT158" s="29" t="s">
        <v>20</v>
      </c>
      <c r="BU158" s="29"/>
      <c r="BV158" s="29" t="s">
        <v>20</v>
      </c>
      <c r="BW158" s="17" t="s">
        <v>626</v>
      </c>
      <c r="BX158" s="29" t="s">
        <v>20</v>
      </c>
      <c r="BY158" s="29"/>
      <c r="BZ158" s="119" t="s">
        <v>20</v>
      </c>
      <c r="CA158" s="114"/>
      <c r="CB158" s="29"/>
      <c r="CC158" s="17"/>
      <c r="CD158" s="29" t="s">
        <v>20</v>
      </c>
      <c r="CE158" s="29"/>
      <c r="CF158" s="30" t="s">
        <v>20</v>
      </c>
      <c r="CG158" s="31"/>
      <c r="CH158" s="29" t="s">
        <v>20</v>
      </c>
      <c r="CI158" s="29"/>
      <c r="CJ158" s="29">
        <v>2</v>
      </c>
      <c r="CK158" s="17" t="s">
        <v>688</v>
      </c>
      <c r="CL158" s="29" t="s">
        <v>20</v>
      </c>
      <c r="CM158" s="17"/>
      <c r="CN158" s="64" t="s">
        <v>20</v>
      </c>
      <c r="CO158" s="139"/>
      <c r="CP158" s="64" t="s">
        <v>20</v>
      </c>
      <c r="CQ158" s="29"/>
      <c r="CR158" s="29" t="s">
        <v>20</v>
      </c>
      <c r="CS158" s="29"/>
      <c r="CT158" s="53" t="s">
        <v>20</v>
      </c>
      <c r="CU158" s="53"/>
      <c r="CV158" s="29">
        <v>6.5</v>
      </c>
      <c r="CW158" s="17" t="s">
        <v>711</v>
      </c>
      <c r="CX158" s="29" t="s">
        <v>20</v>
      </c>
      <c r="CY158" s="17"/>
      <c r="CZ158" s="17" t="s">
        <v>20</v>
      </c>
      <c r="DA158" s="17"/>
      <c r="DB158" s="30" t="s">
        <v>20</v>
      </c>
      <c r="DC158" s="31" t="s">
        <v>693</v>
      </c>
      <c r="DD158" t="s">
        <v>10</v>
      </c>
      <c r="DE158">
        <f>COUNT(F158:DB158)</f>
        <v>10</v>
      </c>
    </row>
    <row r="159" spans="1:109" ht="19.149999999999999" customHeight="1" x14ac:dyDescent="0.3">
      <c r="A159" s="105">
        <v>19</v>
      </c>
      <c r="B159" s="328"/>
      <c r="C159" s="330"/>
      <c r="D159" s="469"/>
      <c r="E159" s="469"/>
      <c r="F159" s="336"/>
      <c r="G159" s="338"/>
      <c r="H159" s="340"/>
      <c r="I159" s="340"/>
      <c r="J159" s="400"/>
      <c r="K159" s="348"/>
      <c r="L159" s="351"/>
      <c r="M159" s="352"/>
      <c r="N159" s="345"/>
      <c r="O159" s="347"/>
      <c r="P159" s="340"/>
      <c r="Q159" s="341"/>
      <c r="R159" s="355"/>
      <c r="S159" s="347"/>
      <c r="T159" s="360"/>
      <c r="U159" s="348" t="s">
        <v>10</v>
      </c>
      <c r="V159" s="365"/>
      <c r="W159" s="367"/>
      <c r="X159" s="370"/>
      <c r="Y159" s="373"/>
      <c r="Z159" s="362"/>
      <c r="AA159" s="348"/>
      <c r="AB159" s="362"/>
      <c r="AC159" s="348"/>
      <c r="AD159" s="362"/>
      <c r="AE159" s="348"/>
      <c r="AF159" s="112" t="s">
        <v>10</v>
      </c>
      <c r="AG159" s="348"/>
      <c r="AH159" s="340"/>
      <c r="AI159" s="341"/>
      <c r="AJ159" s="362"/>
      <c r="AK159" s="348"/>
      <c r="AL159" s="342"/>
      <c r="AM159" s="353"/>
      <c r="AN159" s="362"/>
      <c r="AO159" s="348"/>
      <c r="AP159" s="351"/>
      <c r="AQ159" s="379"/>
      <c r="AR159" s="362"/>
      <c r="AS159" s="348"/>
      <c r="AT159" s="351"/>
      <c r="AU159" s="379"/>
      <c r="AV159" s="351"/>
      <c r="AW159" s="379"/>
      <c r="AX159" s="380"/>
      <c r="AY159" s="348"/>
      <c r="AZ159" s="382"/>
      <c r="BA159" s="347"/>
      <c r="BB159" s="362"/>
      <c r="BC159" s="347"/>
      <c r="BD159" s="386"/>
      <c r="BE159" s="348"/>
      <c r="BF159" s="141"/>
      <c r="BG159" s="347"/>
      <c r="BH159" s="382"/>
      <c r="BI159" s="348"/>
      <c r="BJ159" s="362"/>
      <c r="BK159" s="348"/>
      <c r="BL159" s="362"/>
      <c r="BM159" s="362"/>
      <c r="BN159" s="362"/>
      <c r="BO159" s="348"/>
      <c r="BP159" s="351"/>
      <c r="BQ159" s="379"/>
      <c r="BR159" s="357"/>
      <c r="BS159" s="394"/>
      <c r="BT159" s="362"/>
      <c r="BU159" s="348"/>
      <c r="BV159" s="362"/>
      <c r="BW159" s="348"/>
      <c r="BX159" s="362"/>
      <c r="BY159" s="348"/>
      <c r="BZ159" s="396"/>
      <c r="CA159" s="379"/>
      <c r="CB159" s="362"/>
      <c r="CC159" s="348"/>
      <c r="CD159" s="362"/>
      <c r="CE159" s="348"/>
      <c r="CF159" s="340"/>
      <c r="CG159" s="341"/>
      <c r="CH159" s="362"/>
      <c r="CI159" s="348"/>
      <c r="CJ159" s="362"/>
      <c r="CK159" s="348"/>
      <c r="CL159" s="362"/>
      <c r="CM159" s="348"/>
      <c r="CN159" s="355"/>
      <c r="CO159" s="348"/>
      <c r="CP159" s="355"/>
      <c r="CQ159" s="362"/>
      <c r="CR159" s="362"/>
      <c r="CS159" s="348"/>
      <c r="CT159" s="342"/>
      <c r="CU159" s="347"/>
      <c r="CV159" s="362"/>
      <c r="CW159" s="348"/>
      <c r="CX159" s="362"/>
      <c r="CY159" s="348"/>
      <c r="CZ159" s="348"/>
      <c r="DA159" s="348"/>
      <c r="DB159" s="340"/>
      <c r="DC159" s="341"/>
      <c r="DD159" s="331"/>
      <c r="DE159" s="331"/>
    </row>
    <row r="160" spans="1:109" ht="19.149999999999999" customHeight="1" x14ac:dyDescent="0.3">
      <c r="A160" s="331">
        <v>20</v>
      </c>
      <c r="B160" s="328"/>
      <c r="C160" s="330"/>
      <c r="D160" s="332" t="s">
        <v>45</v>
      </c>
      <c r="E160" s="332"/>
      <c r="F160" s="336" t="s">
        <v>18</v>
      </c>
      <c r="G160" s="339"/>
      <c r="H160" s="340" t="s">
        <v>18</v>
      </c>
      <c r="I160" s="340"/>
      <c r="J160" s="340" t="s">
        <v>18</v>
      </c>
      <c r="K160" s="348"/>
      <c r="L160" s="350" t="s">
        <v>18</v>
      </c>
      <c r="M160" s="352"/>
      <c r="N160" s="345" t="s">
        <v>18</v>
      </c>
      <c r="O160" s="347"/>
      <c r="P160" s="355" t="s">
        <v>18</v>
      </c>
      <c r="Q160" s="341"/>
      <c r="R160" s="355" t="s">
        <v>18</v>
      </c>
      <c r="S160" s="347"/>
      <c r="T160" s="355" t="s">
        <v>18</v>
      </c>
      <c r="U160" s="349"/>
      <c r="V160" s="355" t="s">
        <v>18</v>
      </c>
      <c r="W160" s="368"/>
      <c r="X160" s="355" t="s">
        <v>18</v>
      </c>
      <c r="Y160" s="373"/>
      <c r="Z160" s="355" t="s">
        <v>18</v>
      </c>
      <c r="AA160" s="348"/>
      <c r="AB160" s="355" t="s">
        <v>18</v>
      </c>
      <c r="AC160" s="348"/>
      <c r="AD160" s="355" t="s">
        <v>18</v>
      </c>
      <c r="AE160" s="348"/>
      <c r="AF160" s="112" t="s">
        <v>18</v>
      </c>
      <c r="AG160" s="348"/>
      <c r="AH160" s="112" t="s">
        <v>18</v>
      </c>
      <c r="AI160" s="341"/>
      <c r="AJ160" s="112" t="s">
        <v>18</v>
      </c>
      <c r="AK160" s="348"/>
      <c r="AL160" s="112" t="s">
        <v>18</v>
      </c>
      <c r="AM160" s="353"/>
      <c r="AN160" s="112" t="s">
        <v>18</v>
      </c>
      <c r="AO160" s="348"/>
      <c r="AP160" s="350" t="s">
        <v>18</v>
      </c>
      <c r="AQ160" s="379"/>
      <c r="AR160" s="112" t="s">
        <v>18</v>
      </c>
      <c r="AS160" s="348"/>
      <c r="AT160" s="350" t="s">
        <v>18</v>
      </c>
      <c r="AU160" s="379"/>
      <c r="AV160" s="350" t="s">
        <v>18</v>
      </c>
      <c r="AW160" s="379"/>
      <c r="AX160" s="112" t="s">
        <v>18</v>
      </c>
      <c r="AY160" s="348"/>
      <c r="AZ160" s="112" t="s">
        <v>18</v>
      </c>
      <c r="BA160" s="347"/>
      <c r="BB160" s="112" t="s">
        <v>18</v>
      </c>
      <c r="BC160" s="347"/>
      <c r="BD160" s="112" t="s">
        <v>18</v>
      </c>
      <c r="BE160" s="348"/>
      <c r="BF160" s="112" t="s">
        <v>18</v>
      </c>
      <c r="BG160" s="347"/>
      <c r="BH160" s="362" t="s">
        <v>18</v>
      </c>
      <c r="BI160" s="348"/>
      <c r="BJ160" s="112" t="s">
        <v>18</v>
      </c>
      <c r="BK160" s="348"/>
      <c r="BL160" s="112" t="s">
        <v>18</v>
      </c>
      <c r="BM160" s="362"/>
      <c r="BN160" s="112" t="s">
        <v>18</v>
      </c>
      <c r="BO160" s="348"/>
      <c r="BP160" s="350" t="s">
        <v>18</v>
      </c>
      <c r="BQ160" s="379"/>
      <c r="BR160" s="112" t="s">
        <v>18</v>
      </c>
      <c r="BS160" s="394"/>
      <c r="BT160" s="362" t="s">
        <v>18</v>
      </c>
      <c r="BU160" s="348"/>
      <c r="BV160" s="112" t="s">
        <v>18</v>
      </c>
      <c r="BW160" s="348"/>
      <c r="BX160" s="112" t="s">
        <v>18</v>
      </c>
      <c r="BY160" s="348"/>
      <c r="BZ160" s="350" t="s">
        <v>18</v>
      </c>
      <c r="CA160" s="379"/>
      <c r="CB160" s="112" t="s">
        <v>18</v>
      </c>
      <c r="CC160" s="348"/>
      <c r="CD160" s="112" t="s">
        <v>18</v>
      </c>
      <c r="CE160" s="348"/>
      <c r="CF160" s="112" t="s">
        <v>18</v>
      </c>
      <c r="CG160" s="341"/>
      <c r="CH160" s="112" t="s">
        <v>18</v>
      </c>
      <c r="CI160" s="348"/>
      <c r="CJ160" s="112" t="s">
        <v>18</v>
      </c>
      <c r="CK160" s="348"/>
      <c r="CL160" s="112" t="s">
        <v>18</v>
      </c>
      <c r="CM160" s="348"/>
      <c r="CN160" s="112" t="s">
        <v>18</v>
      </c>
      <c r="CO160" s="348"/>
      <c r="CP160" s="112" t="s">
        <v>18</v>
      </c>
      <c r="CQ160" s="348"/>
      <c r="CR160" s="112" t="s">
        <v>18</v>
      </c>
      <c r="CS160" s="348"/>
      <c r="CT160" s="112" t="s">
        <v>18</v>
      </c>
      <c r="CU160" s="347"/>
      <c r="CV160" s="112" t="s">
        <v>18</v>
      </c>
      <c r="CW160" s="348"/>
      <c r="CX160" s="112" t="s">
        <v>18</v>
      </c>
      <c r="CY160" s="348"/>
      <c r="CZ160" s="112" t="s">
        <v>18</v>
      </c>
      <c r="DA160" s="348"/>
      <c r="DB160" s="112" t="s">
        <v>18</v>
      </c>
      <c r="DC160" s="341"/>
      <c r="DD160" s="331"/>
      <c r="DE160" s="331"/>
    </row>
    <row r="161" spans="1:109" ht="19.149999999999999" customHeight="1" x14ac:dyDescent="0.3">
      <c r="A161" s="105">
        <v>21</v>
      </c>
      <c r="B161" s="328">
        <v>485</v>
      </c>
      <c r="C161" s="330">
        <v>14</v>
      </c>
      <c r="D161" s="329" t="s">
        <v>46</v>
      </c>
      <c r="E161" s="329"/>
      <c r="F161" s="336" t="s">
        <v>20</v>
      </c>
      <c r="G161" s="338"/>
      <c r="H161" s="340" t="s">
        <v>10</v>
      </c>
      <c r="I161" s="340"/>
      <c r="J161" s="400" t="s">
        <v>20</v>
      </c>
      <c r="K161" s="348"/>
      <c r="L161" s="351">
        <v>5.6</v>
      </c>
      <c r="M161" s="352" t="s">
        <v>712</v>
      </c>
      <c r="N161" s="345" t="s">
        <v>20</v>
      </c>
      <c r="O161" s="347"/>
      <c r="P161" s="340" t="s">
        <v>20</v>
      </c>
      <c r="Q161" s="341"/>
      <c r="R161" s="355">
        <v>6.35</v>
      </c>
      <c r="S161" s="347" t="s">
        <v>47</v>
      </c>
      <c r="T161" s="360" t="s">
        <v>20</v>
      </c>
      <c r="U161" s="349" t="s">
        <v>713</v>
      </c>
      <c r="V161" s="365" t="s">
        <v>20</v>
      </c>
      <c r="W161" s="367" t="s">
        <v>714</v>
      </c>
      <c r="X161" s="370" t="s">
        <v>20</v>
      </c>
      <c r="Y161" s="373" t="s">
        <v>715</v>
      </c>
      <c r="Z161" s="342">
        <v>4</v>
      </c>
      <c r="AA161" s="348" t="s">
        <v>716</v>
      </c>
      <c r="AB161" s="342">
        <v>4</v>
      </c>
      <c r="AC161" s="348" t="s">
        <v>717</v>
      </c>
      <c r="AD161" s="362" t="s">
        <v>20</v>
      </c>
      <c r="AE161" s="348"/>
      <c r="AF161" s="112" t="s">
        <v>20</v>
      </c>
      <c r="AG161" s="348"/>
      <c r="AH161" s="340" t="s">
        <v>20</v>
      </c>
      <c r="AI161" s="341"/>
      <c r="AJ161" s="362" t="s">
        <v>20</v>
      </c>
      <c r="AK161" s="348"/>
      <c r="AL161" s="342" t="s">
        <v>20</v>
      </c>
      <c r="AM161" s="353"/>
      <c r="AN161" s="362" t="s">
        <v>20</v>
      </c>
      <c r="AO161" s="348"/>
      <c r="AP161" s="351" t="s">
        <v>20</v>
      </c>
      <c r="AQ161" s="379"/>
      <c r="AR161" s="362" t="s">
        <v>20</v>
      </c>
      <c r="AS161" s="348"/>
      <c r="AT161" s="351" t="s">
        <v>20</v>
      </c>
      <c r="AU161" s="379"/>
      <c r="AV161" s="351" t="s">
        <v>20</v>
      </c>
      <c r="AW161" s="379"/>
      <c r="AX161" s="380" t="s">
        <v>20</v>
      </c>
      <c r="AY161" s="348"/>
      <c r="AZ161" s="382" t="s">
        <v>20</v>
      </c>
      <c r="BA161" s="347"/>
      <c r="BB161" s="362" t="s">
        <v>20</v>
      </c>
      <c r="BC161" s="347"/>
      <c r="BD161" s="386">
        <v>4.2249999999999996</v>
      </c>
      <c r="BE161" s="348"/>
      <c r="BF161" s="141" t="s">
        <v>10</v>
      </c>
      <c r="BG161" s="347"/>
      <c r="BH161" s="382" t="s">
        <v>20</v>
      </c>
      <c r="BI161" s="348"/>
      <c r="BJ161" s="362" t="s">
        <v>271</v>
      </c>
      <c r="BK161" s="348" t="s">
        <v>718</v>
      </c>
      <c r="BL161" s="362" t="s">
        <v>10</v>
      </c>
      <c r="BM161" s="362"/>
      <c r="BN161" s="362" t="s">
        <v>20</v>
      </c>
      <c r="BO161" s="348" t="s">
        <v>719</v>
      </c>
      <c r="BP161" s="351">
        <v>5.125</v>
      </c>
      <c r="BQ161" s="379" t="s">
        <v>720</v>
      </c>
      <c r="BR161" s="393">
        <v>4</v>
      </c>
      <c r="BS161" s="394"/>
      <c r="BT161" s="362" t="s">
        <v>20</v>
      </c>
      <c r="BU161" s="348"/>
      <c r="BV161" s="362" t="s">
        <v>20</v>
      </c>
      <c r="BW161" s="348"/>
      <c r="BX161" s="370">
        <v>5.75</v>
      </c>
      <c r="BY161" s="348"/>
      <c r="BZ161" s="396">
        <v>4.5</v>
      </c>
      <c r="CA161" s="379" t="s">
        <v>721</v>
      </c>
      <c r="CB161" s="362" t="s">
        <v>10</v>
      </c>
      <c r="CC161" s="348"/>
      <c r="CD161" s="362" t="s">
        <v>20</v>
      </c>
      <c r="CE161" s="348"/>
      <c r="CF161" s="340">
        <v>7</v>
      </c>
      <c r="CG161" s="341" t="s">
        <v>48</v>
      </c>
      <c r="CH161" s="362" t="s">
        <v>20</v>
      </c>
      <c r="CI161" s="348"/>
      <c r="CJ161" s="362">
        <v>4.5</v>
      </c>
      <c r="CK161" s="348"/>
      <c r="CL161" s="362" t="s">
        <v>20</v>
      </c>
      <c r="CM161" s="348"/>
      <c r="CN161" s="355" t="s">
        <v>20</v>
      </c>
      <c r="CO161" s="348"/>
      <c r="CP161" s="355">
        <v>4.7</v>
      </c>
      <c r="CQ161" s="348" t="s">
        <v>722</v>
      </c>
      <c r="CR161" s="362" t="s">
        <v>20</v>
      </c>
      <c r="CS161" s="348"/>
      <c r="CT161" s="342" t="s">
        <v>20</v>
      </c>
      <c r="CU161" s="347"/>
      <c r="CV161" s="466">
        <v>1.9259999999999999</v>
      </c>
      <c r="CW161" s="348" t="s">
        <v>723</v>
      </c>
      <c r="CX161" s="362" t="s">
        <v>20</v>
      </c>
      <c r="CY161" s="348" t="s">
        <v>724</v>
      </c>
      <c r="CZ161" s="348" t="s">
        <v>20</v>
      </c>
      <c r="DA161" s="348"/>
      <c r="DB161" s="340">
        <v>4</v>
      </c>
      <c r="DC161" s="341" t="s">
        <v>725</v>
      </c>
      <c r="DD161" s="331" t="s">
        <v>10</v>
      </c>
      <c r="DE161" s="331">
        <f>COUNT(F161:DB161)</f>
        <v>14</v>
      </c>
    </row>
    <row r="162" spans="1:109" s="196" customFormat="1" ht="19.149999999999999" customHeight="1" x14ac:dyDescent="0.3">
      <c r="A162" s="331">
        <v>22</v>
      </c>
      <c r="B162" s="168">
        <v>485113</v>
      </c>
      <c r="C162" s="169">
        <v>15</v>
      </c>
      <c r="D162" s="334" t="s">
        <v>49</v>
      </c>
      <c r="E162" s="334"/>
      <c r="F162" s="170" t="s">
        <v>20</v>
      </c>
      <c r="G162" s="171"/>
      <c r="H162" s="172" t="s">
        <v>10</v>
      </c>
      <c r="I162" s="172"/>
      <c r="J162" s="344" t="s">
        <v>20</v>
      </c>
      <c r="K162" s="181"/>
      <c r="L162" s="175" t="s">
        <v>20</v>
      </c>
      <c r="M162" s="176"/>
      <c r="N162" s="177" t="s">
        <v>20</v>
      </c>
      <c r="O162" s="174"/>
      <c r="P162" s="172" t="s">
        <v>20</v>
      </c>
      <c r="Q162" s="178"/>
      <c r="R162" s="179" t="s">
        <v>20</v>
      </c>
      <c r="S162" s="174"/>
      <c r="T162" s="180" t="s">
        <v>20</v>
      </c>
      <c r="U162" s="455" t="s">
        <v>713</v>
      </c>
      <c r="V162" s="182" t="s">
        <v>20</v>
      </c>
      <c r="W162" s="457" t="s">
        <v>714</v>
      </c>
      <c r="X162" s="183" t="s">
        <v>20</v>
      </c>
      <c r="Y162" s="184" t="s">
        <v>715</v>
      </c>
      <c r="Z162" s="173">
        <v>4</v>
      </c>
      <c r="AA162" s="181" t="s">
        <v>716</v>
      </c>
      <c r="AB162" s="173">
        <v>4</v>
      </c>
      <c r="AC162" s="181" t="s">
        <v>726</v>
      </c>
      <c r="AD162" s="185" t="s">
        <v>20</v>
      </c>
      <c r="AE162" s="181"/>
      <c r="AF162" s="186" t="s">
        <v>20</v>
      </c>
      <c r="AG162" s="181"/>
      <c r="AH162" s="172" t="s">
        <v>20</v>
      </c>
      <c r="AI162" s="178"/>
      <c r="AJ162" s="185" t="s">
        <v>20</v>
      </c>
      <c r="AK162" s="181" t="s">
        <v>10</v>
      </c>
      <c r="AL162" s="173" t="s">
        <v>20</v>
      </c>
      <c r="AM162" s="187" t="s">
        <v>10</v>
      </c>
      <c r="AN162" s="185" t="s">
        <v>20</v>
      </c>
      <c r="AO162" s="181"/>
      <c r="AP162" s="175" t="s">
        <v>20</v>
      </c>
      <c r="AQ162" s="188" t="s">
        <v>10</v>
      </c>
      <c r="AR162" s="185" t="s">
        <v>20</v>
      </c>
      <c r="AS162" s="181"/>
      <c r="AT162" s="175" t="s">
        <v>20</v>
      </c>
      <c r="AU162" s="188"/>
      <c r="AV162" s="175" t="s">
        <v>20</v>
      </c>
      <c r="AW162" s="188"/>
      <c r="AX162" s="189" t="s">
        <v>20</v>
      </c>
      <c r="AY162" s="181"/>
      <c r="AZ162" s="190" t="s">
        <v>20</v>
      </c>
      <c r="BA162" s="174"/>
      <c r="BB162" s="185" t="s">
        <v>20</v>
      </c>
      <c r="BC162" s="174"/>
      <c r="BD162" s="191" t="s">
        <v>20</v>
      </c>
      <c r="BE162" s="181"/>
      <c r="BF162" s="192" t="s">
        <v>10</v>
      </c>
      <c r="BG162" s="174"/>
      <c r="BH162" s="190" t="s">
        <v>20</v>
      </c>
      <c r="BI162" s="181"/>
      <c r="BJ162" s="185" t="s">
        <v>271</v>
      </c>
      <c r="BK162" s="181" t="s">
        <v>718</v>
      </c>
      <c r="BL162" s="185" t="s">
        <v>10</v>
      </c>
      <c r="BM162" s="185"/>
      <c r="BN162" s="185" t="s">
        <v>20</v>
      </c>
      <c r="BO162" s="181"/>
      <c r="BP162" s="175">
        <v>5.125</v>
      </c>
      <c r="BQ162" s="188" t="s">
        <v>727</v>
      </c>
      <c r="BR162" s="193" t="s">
        <v>20</v>
      </c>
      <c r="BS162" s="194"/>
      <c r="BT162" s="173" t="s">
        <v>20</v>
      </c>
      <c r="BU162" s="181" t="s">
        <v>728</v>
      </c>
      <c r="BV162" s="185" t="s">
        <v>20</v>
      </c>
      <c r="BW162" s="181"/>
      <c r="BX162" s="185" t="s">
        <v>20</v>
      </c>
      <c r="BY162" s="181" t="s">
        <v>729</v>
      </c>
      <c r="BZ162" s="195" t="s">
        <v>20</v>
      </c>
      <c r="CA162" s="188"/>
      <c r="CB162" s="185"/>
      <c r="CC162" s="181"/>
      <c r="CD162" s="185" t="s">
        <v>20</v>
      </c>
      <c r="CE162" s="181"/>
      <c r="CF162" s="172" t="s">
        <v>20</v>
      </c>
      <c r="CG162" s="178" t="s">
        <v>50</v>
      </c>
      <c r="CH162" s="185" t="s">
        <v>20</v>
      </c>
      <c r="CI162" s="181"/>
      <c r="CJ162" s="185" t="s">
        <v>20</v>
      </c>
      <c r="CK162" s="181"/>
      <c r="CL162" s="185" t="s">
        <v>20</v>
      </c>
      <c r="CM162" s="181"/>
      <c r="CN162" s="179" t="s">
        <v>20</v>
      </c>
      <c r="CO162" s="181"/>
      <c r="CP162" s="179" t="s">
        <v>20</v>
      </c>
      <c r="CQ162" s="181"/>
      <c r="CR162" s="185" t="s">
        <v>20</v>
      </c>
      <c r="CS162" s="181"/>
      <c r="CT162" s="173" t="s">
        <v>20</v>
      </c>
      <c r="CU162" s="174"/>
      <c r="CV162" s="465">
        <v>0.64200000000000002</v>
      </c>
      <c r="CW162" s="181" t="s">
        <v>730</v>
      </c>
      <c r="CX162" s="185" t="s">
        <v>20</v>
      </c>
      <c r="CY162" s="181" t="s">
        <v>724</v>
      </c>
      <c r="CZ162" s="181" t="s">
        <v>20</v>
      </c>
      <c r="DA162" s="181"/>
      <c r="DB162" s="172">
        <v>4</v>
      </c>
      <c r="DC162" s="178" t="s">
        <v>725</v>
      </c>
      <c r="DD162" s="196" t="s">
        <v>10</v>
      </c>
      <c r="DE162" s="196">
        <f>COUNT(F162:DB162)</f>
        <v>5</v>
      </c>
    </row>
    <row r="163" spans="1:109" s="216" customFormat="1" ht="19.149999999999999" customHeight="1" x14ac:dyDescent="0.3">
      <c r="A163" s="105">
        <v>23</v>
      </c>
      <c r="B163" s="197">
        <v>48531</v>
      </c>
      <c r="C163" s="198">
        <v>16</v>
      </c>
      <c r="D163" s="333" t="s">
        <v>51</v>
      </c>
      <c r="E163" s="333"/>
      <c r="F163" s="199" t="s">
        <v>20</v>
      </c>
      <c r="G163" s="200"/>
      <c r="H163" s="201" t="s">
        <v>10</v>
      </c>
      <c r="I163" s="201"/>
      <c r="J163" s="343" t="s">
        <v>20</v>
      </c>
      <c r="K163" s="207"/>
      <c r="L163" s="77">
        <v>5.6</v>
      </c>
      <c r="M163" s="203" t="s">
        <v>731</v>
      </c>
      <c r="N163" s="204" t="s">
        <v>20</v>
      </c>
      <c r="O163" s="202"/>
      <c r="P163" s="73" t="s">
        <v>20</v>
      </c>
      <c r="Q163" s="205"/>
      <c r="R163" s="206" t="s">
        <v>20</v>
      </c>
      <c r="S163" s="202"/>
      <c r="T163" s="222" t="s">
        <v>20</v>
      </c>
      <c r="U163" s="313" t="s">
        <v>713</v>
      </c>
      <c r="V163" s="223" t="s">
        <v>20</v>
      </c>
      <c r="W163" s="435" t="s">
        <v>714</v>
      </c>
      <c r="X163" s="224" t="s">
        <v>20</v>
      </c>
      <c r="Y163" s="209" t="s">
        <v>715</v>
      </c>
      <c r="Z163" s="213">
        <v>4</v>
      </c>
      <c r="AA163" s="207"/>
      <c r="AB163" s="213">
        <v>4</v>
      </c>
      <c r="AC163" s="207"/>
      <c r="AD163" s="213" t="s">
        <v>20</v>
      </c>
      <c r="AE163" s="207"/>
      <c r="AF163" s="210" t="s">
        <v>20</v>
      </c>
      <c r="AG163" s="207"/>
      <c r="AH163" s="201" t="s">
        <v>20</v>
      </c>
      <c r="AI163" s="205"/>
      <c r="AJ163" s="213" t="s">
        <v>20</v>
      </c>
      <c r="AK163" s="438" t="s">
        <v>732</v>
      </c>
      <c r="AL163" s="215" t="s">
        <v>20</v>
      </c>
      <c r="AM163" s="211"/>
      <c r="AN163" s="213" t="s">
        <v>20</v>
      </c>
      <c r="AO163" s="207"/>
      <c r="AP163" s="77" t="s">
        <v>20</v>
      </c>
      <c r="AQ163" s="212"/>
      <c r="AR163" s="213" t="s">
        <v>20</v>
      </c>
      <c r="AS163" s="207"/>
      <c r="AT163" s="77" t="s">
        <v>20</v>
      </c>
      <c r="AU163" s="212"/>
      <c r="AV163" s="77" t="s">
        <v>20</v>
      </c>
      <c r="AW163" s="212"/>
      <c r="AX163" s="225" t="s">
        <v>20</v>
      </c>
      <c r="AY163" s="207"/>
      <c r="AZ163" s="226" t="s">
        <v>20</v>
      </c>
      <c r="BA163" s="202"/>
      <c r="BB163" s="213" t="s">
        <v>20</v>
      </c>
      <c r="BC163" s="202"/>
      <c r="BD163" s="227" t="s">
        <v>20</v>
      </c>
      <c r="BE163" s="207"/>
      <c r="BF163" s="228" t="s">
        <v>10</v>
      </c>
      <c r="BG163" s="202"/>
      <c r="BH163" s="226" t="s">
        <v>20</v>
      </c>
      <c r="BI163" s="207"/>
      <c r="BJ163" s="213" t="s">
        <v>271</v>
      </c>
      <c r="BK163" s="207" t="s">
        <v>718</v>
      </c>
      <c r="BL163" s="213" t="s">
        <v>10</v>
      </c>
      <c r="BM163" s="213"/>
      <c r="BN163" s="213" t="s">
        <v>20</v>
      </c>
      <c r="BO163" s="207"/>
      <c r="BP163" s="77">
        <v>5.125</v>
      </c>
      <c r="BQ163" s="212" t="s">
        <v>733</v>
      </c>
      <c r="BR163" s="229" t="s">
        <v>20</v>
      </c>
      <c r="BS163" s="214"/>
      <c r="BT163" s="213" t="s">
        <v>20</v>
      </c>
      <c r="BU163" s="207"/>
      <c r="BV163" s="213" t="s">
        <v>20</v>
      </c>
      <c r="BW163" s="207"/>
      <c r="BX163" s="224">
        <v>5.75</v>
      </c>
      <c r="BY163" s="207"/>
      <c r="BZ163" s="102" t="s">
        <v>20</v>
      </c>
      <c r="CA163" s="212"/>
      <c r="CB163" s="213"/>
      <c r="CC163" s="207"/>
      <c r="CD163" s="213" t="s">
        <v>20</v>
      </c>
      <c r="CE163" s="207"/>
      <c r="CF163" s="73">
        <v>7</v>
      </c>
      <c r="CG163" s="205"/>
      <c r="CH163" s="213" t="s">
        <v>20</v>
      </c>
      <c r="CI163" s="207"/>
      <c r="CJ163" s="213">
        <v>4.5</v>
      </c>
      <c r="CK163" s="207"/>
      <c r="CL163" s="213" t="s">
        <v>20</v>
      </c>
      <c r="CM163" s="207"/>
      <c r="CN163" s="206" t="s">
        <v>20</v>
      </c>
      <c r="CO163" s="207"/>
      <c r="CP163" s="206" t="s">
        <v>20</v>
      </c>
      <c r="CQ163" s="207"/>
      <c r="CR163" s="213" t="s">
        <v>20</v>
      </c>
      <c r="CS163" s="207"/>
      <c r="CT163" s="215" t="s">
        <v>20</v>
      </c>
      <c r="CU163" s="202"/>
      <c r="CV163" s="445">
        <v>0.64200000000000002</v>
      </c>
      <c r="CW163" s="207" t="s">
        <v>730</v>
      </c>
      <c r="CX163" s="213" t="s">
        <v>20</v>
      </c>
      <c r="CY163" s="207" t="s">
        <v>724</v>
      </c>
      <c r="CZ163" s="76" t="s">
        <v>20</v>
      </c>
      <c r="DA163" s="207"/>
      <c r="DB163" s="73">
        <v>4</v>
      </c>
      <c r="DC163" s="205" t="s">
        <v>725</v>
      </c>
      <c r="DD163" s="216" t="s">
        <v>10</v>
      </c>
      <c r="DE163" s="216">
        <f>COUNT(F163:DB163)</f>
        <v>9</v>
      </c>
    </row>
    <row r="164" spans="1:109" ht="19.149999999999999" customHeight="1" x14ac:dyDescent="0.3">
      <c r="A164" s="331">
        <v>24</v>
      </c>
      <c r="B164" s="328">
        <v>492</v>
      </c>
      <c r="C164" s="330">
        <v>17</v>
      </c>
      <c r="D164" s="329" t="s">
        <v>52</v>
      </c>
      <c r="E164" s="329"/>
      <c r="F164" s="336" t="s">
        <v>20</v>
      </c>
      <c r="G164" s="338"/>
      <c r="H164" s="340"/>
      <c r="I164" s="340"/>
      <c r="J164" s="400" t="s">
        <v>20</v>
      </c>
      <c r="K164" s="348"/>
      <c r="L164" s="351">
        <v>5.6</v>
      </c>
      <c r="M164" s="352" t="s">
        <v>731</v>
      </c>
      <c r="N164" s="345" t="s">
        <v>20</v>
      </c>
      <c r="O164" s="347" t="s">
        <v>734</v>
      </c>
      <c r="P164" s="340" t="s">
        <v>20</v>
      </c>
      <c r="Q164" s="341"/>
      <c r="R164" s="355" t="s">
        <v>20</v>
      </c>
      <c r="S164" s="347" t="s">
        <v>53</v>
      </c>
      <c r="T164" s="360">
        <v>0.39800000000000002</v>
      </c>
      <c r="U164" s="348" t="s">
        <v>587</v>
      </c>
      <c r="V164" s="365">
        <v>5.75</v>
      </c>
      <c r="W164" s="368" t="s">
        <v>735</v>
      </c>
      <c r="X164" s="370" t="s">
        <v>20</v>
      </c>
      <c r="Y164" s="373" t="s">
        <v>715</v>
      </c>
      <c r="Z164" s="362" t="s">
        <v>20</v>
      </c>
      <c r="AA164" s="348"/>
      <c r="AB164" s="362">
        <v>4</v>
      </c>
      <c r="AC164" s="348" t="s">
        <v>736</v>
      </c>
      <c r="AD164" s="362" t="s">
        <v>20</v>
      </c>
      <c r="AE164" s="348"/>
      <c r="AF164" s="112" t="s">
        <v>20</v>
      </c>
      <c r="AG164" s="348"/>
      <c r="AH164" s="340" t="s">
        <v>20</v>
      </c>
      <c r="AI164" s="341"/>
      <c r="AJ164" s="362" t="s">
        <v>20</v>
      </c>
      <c r="AK164" s="348"/>
      <c r="AL164" s="342" t="s">
        <v>20</v>
      </c>
      <c r="AM164" s="353"/>
      <c r="AN164" s="362" t="s">
        <v>20</v>
      </c>
      <c r="AO164" s="348"/>
      <c r="AP164" s="351" t="s">
        <v>20</v>
      </c>
      <c r="AQ164" s="379"/>
      <c r="AR164" s="362" t="s">
        <v>20</v>
      </c>
      <c r="AS164" s="348"/>
      <c r="AT164" s="351" t="s">
        <v>20</v>
      </c>
      <c r="AU164" s="379"/>
      <c r="AV164" s="351" t="s">
        <v>20</v>
      </c>
      <c r="AW164" s="379"/>
      <c r="AX164" s="380" t="s">
        <v>20</v>
      </c>
      <c r="AY164" s="348"/>
      <c r="AZ164" s="382" t="s">
        <v>20</v>
      </c>
      <c r="BA164" s="347"/>
      <c r="BB164" s="362" t="s">
        <v>20</v>
      </c>
      <c r="BC164" s="347"/>
      <c r="BD164" s="386" t="s">
        <v>20</v>
      </c>
      <c r="BE164" s="348"/>
      <c r="BF164" s="141" t="s">
        <v>10</v>
      </c>
      <c r="BG164" s="347"/>
      <c r="BH164" s="382" t="s">
        <v>20</v>
      </c>
      <c r="BI164" s="348"/>
      <c r="BJ164" s="362" t="s">
        <v>20</v>
      </c>
      <c r="BK164" s="348"/>
      <c r="BL164" s="362"/>
      <c r="BM164" s="362"/>
      <c r="BN164" s="362" t="s">
        <v>20</v>
      </c>
      <c r="BO164" s="348"/>
      <c r="BP164" s="351">
        <v>5.125</v>
      </c>
      <c r="BQ164" s="379" t="s">
        <v>737</v>
      </c>
      <c r="BR164" s="357" t="s">
        <v>20</v>
      </c>
      <c r="BS164" s="394" t="s">
        <v>54</v>
      </c>
      <c r="BT164" s="362" t="s">
        <v>20</v>
      </c>
      <c r="BU164" s="348"/>
      <c r="BV164" s="362" t="s">
        <v>20</v>
      </c>
      <c r="BW164" s="348"/>
      <c r="BX164" s="362" t="s">
        <v>20</v>
      </c>
      <c r="BY164" s="348"/>
      <c r="BZ164" s="396" t="s">
        <v>20</v>
      </c>
      <c r="CA164" s="379"/>
      <c r="CB164" s="362"/>
      <c r="CC164" s="348"/>
      <c r="CD164" s="362" t="s">
        <v>20</v>
      </c>
      <c r="CE164" s="348" t="s">
        <v>738</v>
      </c>
      <c r="CF164" s="340" t="s">
        <v>20</v>
      </c>
      <c r="CG164" s="341"/>
      <c r="CH164" s="362" t="s">
        <v>20</v>
      </c>
      <c r="CI164" s="348"/>
      <c r="CJ164" s="362" t="s">
        <v>20</v>
      </c>
      <c r="CK164" s="348"/>
      <c r="CL164" s="362" t="s">
        <v>20</v>
      </c>
      <c r="CM164" s="348"/>
      <c r="CN164" s="422" t="s">
        <v>20</v>
      </c>
      <c r="CO164" s="423" t="s">
        <v>739</v>
      </c>
      <c r="CP164" s="355" t="s">
        <v>20</v>
      </c>
      <c r="CQ164" s="348"/>
      <c r="CR164" s="362" t="s">
        <v>20</v>
      </c>
      <c r="CS164" s="17"/>
      <c r="CT164" s="53" t="s">
        <v>20</v>
      </c>
      <c r="CU164" s="109"/>
      <c r="CV164" s="131">
        <v>1.9259999999999999</v>
      </c>
      <c r="CW164" s="17" t="s">
        <v>723</v>
      </c>
      <c r="CX164" s="29" t="s">
        <v>20</v>
      </c>
      <c r="CY164" s="17" t="s">
        <v>724</v>
      </c>
      <c r="CZ164" s="17" t="s">
        <v>20</v>
      </c>
      <c r="DA164" s="17"/>
      <c r="DB164" s="30" t="s">
        <v>20</v>
      </c>
      <c r="DC164" s="31" t="s">
        <v>740</v>
      </c>
      <c r="DD164" t="s">
        <v>10</v>
      </c>
      <c r="DE164">
        <f>COUNT(F164:DB164)</f>
        <v>6</v>
      </c>
    </row>
    <row r="165" spans="1:109" ht="19.149999999999999" customHeight="1" x14ac:dyDescent="0.3">
      <c r="A165" s="105">
        <v>25</v>
      </c>
      <c r="B165" s="123">
        <v>492</v>
      </c>
      <c r="C165" s="6">
        <v>18</v>
      </c>
      <c r="D165" s="8" t="s">
        <v>55</v>
      </c>
      <c r="E165" s="8"/>
      <c r="F165" s="32" t="s">
        <v>20</v>
      </c>
      <c r="G165" s="14"/>
      <c r="H165" s="30"/>
      <c r="I165" s="30"/>
      <c r="J165" s="107" t="s">
        <v>20</v>
      </c>
      <c r="K165" s="17"/>
      <c r="L165" s="52" t="s">
        <v>20</v>
      </c>
      <c r="N165" s="108" t="s">
        <v>20</v>
      </c>
      <c r="O165" s="109"/>
      <c r="P165" s="30" t="s">
        <v>20</v>
      </c>
      <c r="Q165" s="31"/>
      <c r="R165" s="64" t="s">
        <v>20</v>
      </c>
      <c r="S165" s="109"/>
      <c r="T165" s="22" t="s">
        <v>20</v>
      </c>
      <c r="U165" s="17"/>
      <c r="V165" s="110" t="s">
        <v>20</v>
      </c>
      <c r="W165" s="54"/>
      <c r="X165" s="111" t="s">
        <v>20</v>
      </c>
      <c r="Y165" s="25" t="s">
        <v>715</v>
      </c>
      <c r="Z165" s="29" t="s">
        <v>20</v>
      </c>
      <c r="AA165" s="17"/>
      <c r="AB165" s="29" t="s">
        <v>20</v>
      </c>
      <c r="AC165" s="17" t="s">
        <v>741</v>
      </c>
      <c r="AD165" s="29" t="s">
        <v>20</v>
      </c>
      <c r="AE165" s="17"/>
      <c r="AF165" s="112" t="s">
        <v>20</v>
      </c>
      <c r="AG165" s="17"/>
      <c r="AH165" s="30" t="s">
        <v>20</v>
      </c>
      <c r="AJ165" s="29" t="s">
        <v>20</v>
      </c>
      <c r="AK165" s="17"/>
      <c r="AL165" s="53" t="s">
        <v>20</v>
      </c>
      <c r="AN165" s="29" t="s">
        <v>20</v>
      </c>
      <c r="AO165" s="17"/>
      <c r="AP165" s="52" t="s">
        <v>20</v>
      </c>
      <c r="AQ165" s="114"/>
      <c r="AR165" s="29" t="s">
        <v>20</v>
      </c>
      <c r="AS165" s="17"/>
      <c r="AT165" s="52" t="s">
        <v>20</v>
      </c>
      <c r="AU165" s="114"/>
      <c r="AV165" s="52" t="s">
        <v>20</v>
      </c>
      <c r="AW165" s="114"/>
      <c r="AX165" s="59" t="s">
        <v>20</v>
      </c>
      <c r="AY165" s="17"/>
      <c r="AZ165" s="63" t="s">
        <v>20</v>
      </c>
      <c r="BA165" s="109"/>
      <c r="BB165" s="29" t="s">
        <v>20</v>
      </c>
      <c r="BC165" s="109"/>
      <c r="BD165" s="115" t="s">
        <v>20</v>
      </c>
      <c r="BE165" s="17"/>
      <c r="BF165" s="141" t="s">
        <v>10</v>
      </c>
      <c r="BG165" s="109"/>
      <c r="BH165" s="63" t="s">
        <v>20</v>
      </c>
      <c r="BI165" s="17"/>
      <c r="BJ165" s="29" t="s">
        <v>20</v>
      </c>
      <c r="BK165" s="17"/>
      <c r="BL165" s="29"/>
      <c r="BM165" s="29"/>
      <c r="BN165" s="29" t="s">
        <v>20</v>
      </c>
      <c r="BO165" s="17"/>
      <c r="BP165" s="52" t="s">
        <v>20</v>
      </c>
      <c r="BQ165" s="114"/>
      <c r="BR165" s="117" t="s">
        <v>20</v>
      </c>
      <c r="BS165" s="118"/>
      <c r="BT165" s="29" t="s">
        <v>20</v>
      </c>
      <c r="BU165" s="17"/>
      <c r="BV165" s="29" t="s">
        <v>20</v>
      </c>
      <c r="BW165" s="17"/>
      <c r="BX165" s="29" t="s">
        <v>20</v>
      </c>
      <c r="BY165" s="17"/>
      <c r="BZ165" s="119" t="s">
        <v>20</v>
      </c>
      <c r="CA165" s="114"/>
      <c r="CB165" s="29"/>
      <c r="CC165" s="17"/>
      <c r="CD165" s="29" t="s">
        <v>20</v>
      </c>
      <c r="CE165" s="17"/>
      <c r="CF165" s="30" t="s">
        <v>20</v>
      </c>
      <c r="CG165" s="31"/>
      <c r="CH165" s="29" t="s">
        <v>20</v>
      </c>
      <c r="CI165" s="17"/>
      <c r="CJ165" s="29" t="s">
        <v>20</v>
      </c>
      <c r="CK165" s="17"/>
      <c r="CL165" s="29" t="s">
        <v>20</v>
      </c>
      <c r="CM165" s="17"/>
      <c r="CN165" s="144" t="s">
        <v>20</v>
      </c>
      <c r="CO165" s="139" t="s">
        <v>739</v>
      </c>
      <c r="CP165" s="64" t="s">
        <v>20</v>
      </c>
      <c r="CQ165" s="17"/>
      <c r="CR165" s="29" t="s">
        <v>20</v>
      </c>
      <c r="CS165" s="17"/>
      <c r="CT165" s="53" t="s">
        <v>20</v>
      </c>
      <c r="CU165" s="109"/>
      <c r="CV165" s="29" t="s">
        <v>20</v>
      </c>
      <c r="CW165" s="17"/>
      <c r="CX165" s="29" t="s">
        <v>20</v>
      </c>
      <c r="CY165" s="17" t="s">
        <v>724</v>
      </c>
      <c r="CZ165" s="17" t="s">
        <v>20</v>
      </c>
      <c r="DA165" s="17"/>
      <c r="DB165" s="30" t="s">
        <v>20</v>
      </c>
      <c r="DC165" s="31" t="s">
        <v>740</v>
      </c>
      <c r="DD165" t="s">
        <v>10</v>
      </c>
      <c r="DE165">
        <f>COUNT(F165:DB165)</f>
        <v>0</v>
      </c>
    </row>
    <row r="166" spans="1:109" ht="19.149999999999999" customHeight="1" x14ac:dyDescent="0.3">
      <c r="A166" s="331">
        <v>26</v>
      </c>
      <c r="B166" s="328"/>
      <c r="C166" s="330"/>
      <c r="D166" s="329"/>
      <c r="E166" s="329"/>
      <c r="F166" s="336"/>
      <c r="G166" s="338"/>
      <c r="H166" s="340"/>
      <c r="I166" s="340"/>
      <c r="J166" s="400"/>
      <c r="K166" s="348"/>
      <c r="L166" s="351"/>
      <c r="M166" s="352"/>
      <c r="N166" s="345"/>
      <c r="O166" s="347"/>
      <c r="P166" s="340"/>
      <c r="Q166" s="341"/>
      <c r="R166" s="355"/>
      <c r="S166" s="347"/>
      <c r="T166" s="360"/>
      <c r="U166" s="348"/>
      <c r="V166" s="365"/>
      <c r="W166" s="368"/>
      <c r="X166" s="370"/>
      <c r="Y166" s="373"/>
      <c r="Z166" s="362"/>
      <c r="AA166" s="348"/>
      <c r="AB166" s="362"/>
      <c r="AC166" s="348"/>
      <c r="AD166" s="362"/>
      <c r="AE166" s="348"/>
      <c r="AF166" s="112" t="s">
        <v>10</v>
      </c>
      <c r="AG166" s="348"/>
      <c r="AH166" s="340"/>
      <c r="AI166" s="341"/>
      <c r="AJ166" s="362"/>
      <c r="AK166" s="348"/>
      <c r="AL166" s="342"/>
      <c r="AM166" s="353"/>
      <c r="AN166" s="362"/>
      <c r="AO166" s="348"/>
      <c r="AP166" s="351"/>
      <c r="AQ166" s="379"/>
      <c r="AR166" s="362"/>
      <c r="AS166" s="348"/>
      <c r="AT166" s="351"/>
      <c r="AU166" s="379"/>
      <c r="AV166" s="351"/>
      <c r="AW166" s="379"/>
      <c r="AX166" s="380"/>
      <c r="AY166" s="348"/>
      <c r="AZ166" s="382"/>
      <c r="BA166" s="347"/>
      <c r="BB166" s="362"/>
      <c r="BC166" s="347"/>
      <c r="BD166" s="386"/>
      <c r="BE166" s="348"/>
      <c r="BF166" s="141"/>
      <c r="BG166" s="347"/>
      <c r="BH166" s="382"/>
      <c r="BI166" s="348"/>
      <c r="BJ166" s="362"/>
      <c r="BK166" s="348"/>
      <c r="BL166" s="362"/>
      <c r="BM166" s="362"/>
      <c r="BN166" s="362"/>
      <c r="BO166" s="348"/>
      <c r="BP166" s="351"/>
      <c r="BQ166" s="379"/>
      <c r="BR166" s="357"/>
      <c r="BS166" s="394"/>
      <c r="BT166" s="362"/>
      <c r="BU166" s="348"/>
      <c r="BV166" s="362"/>
      <c r="BW166" s="348"/>
      <c r="BX166" s="362"/>
      <c r="BY166" s="348"/>
      <c r="BZ166" s="396"/>
      <c r="CA166" s="379"/>
      <c r="CB166" s="362"/>
      <c r="CC166" s="348"/>
      <c r="CD166" s="362"/>
      <c r="CE166" s="348"/>
      <c r="CF166" s="340"/>
      <c r="CG166" s="341"/>
      <c r="CH166" s="362"/>
      <c r="CI166" s="348"/>
      <c r="CJ166" s="362"/>
      <c r="CK166" s="348"/>
      <c r="CL166" s="362"/>
      <c r="CM166" s="348"/>
      <c r="CN166" s="355"/>
      <c r="CO166" s="348"/>
      <c r="CP166" s="355"/>
      <c r="CQ166" s="348"/>
      <c r="CR166" s="362"/>
      <c r="CS166" s="348"/>
      <c r="CT166" s="342"/>
      <c r="CU166" s="347"/>
      <c r="CV166" s="362"/>
      <c r="CW166" s="348"/>
      <c r="CX166" s="362"/>
      <c r="CY166" s="348"/>
      <c r="CZ166" s="348"/>
      <c r="DA166" s="348"/>
      <c r="DB166" s="340"/>
      <c r="DC166" s="341"/>
      <c r="DD166" s="331"/>
      <c r="DE166" s="331"/>
    </row>
    <row r="167" spans="1:109" ht="19.149999999999999" customHeight="1" x14ac:dyDescent="0.3">
      <c r="A167" s="105">
        <v>27</v>
      </c>
      <c r="B167" s="328"/>
      <c r="C167" s="330"/>
      <c r="D167" s="332" t="s">
        <v>56</v>
      </c>
      <c r="E167" s="332"/>
      <c r="F167" s="336" t="s">
        <v>18</v>
      </c>
      <c r="G167" s="338"/>
      <c r="H167" s="340" t="s">
        <v>18</v>
      </c>
      <c r="I167" s="340"/>
      <c r="J167" s="340" t="s">
        <v>18</v>
      </c>
      <c r="K167" s="348"/>
      <c r="L167" s="350" t="s">
        <v>18</v>
      </c>
      <c r="M167" s="352"/>
      <c r="N167" s="345" t="s">
        <v>18</v>
      </c>
      <c r="O167" s="347"/>
      <c r="P167" s="355" t="s">
        <v>18</v>
      </c>
      <c r="Q167" s="341"/>
      <c r="R167" s="355" t="s">
        <v>18</v>
      </c>
      <c r="S167" s="347"/>
      <c r="T167" s="355" t="s">
        <v>18</v>
      </c>
      <c r="U167" s="348"/>
      <c r="V167" s="355" t="s">
        <v>18</v>
      </c>
      <c r="W167" s="368"/>
      <c r="X167" s="355" t="s">
        <v>18</v>
      </c>
      <c r="Y167" s="373"/>
      <c r="Z167" s="355" t="s">
        <v>18</v>
      </c>
      <c r="AA167" s="348"/>
      <c r="AB167" s="355" t="s">
        <v>18</v>
      </c>
      <c r="AC167" s="348"/>
      <c r="AD167" s="355" t="s">
        <v>18</v>
      </c>
      <c r="AE167" s="348"/>
      <c r="AF167" s="112" t="s">
        <v>18</v>
      </c>
      <c r="AG167" s="348"/>
      <c r="AH167" s="112" t="s">
        <v>18</v>
      </c>
      <c r="AI167" s="341"/>
      <c r="AJ167" s="112" t="s">
        <v>18</v>
      </c>
      <c r="AK167" s="348"/>
      <c r="AL167" s="112" t="s">
        <v>18</v>
      </c>
      <c r="AM167" s="353"/>
      <c r="AN167" s="112" t="s">
        <v>18</v>
      </c>
      <c r="AO167" s="348"/>
      <c r="AP167" s="350" t="s">
        <v>18</v>
      </c>
      <c r="AQ167" s="379"/>
      <c r="AR167" s="112" t="s">
        <v>18</v>
      </c>
      <c r="AS167" s="348"/>
      <c r="AT167" s="350" t="s">
        <v>18</v>
      </c>
      <c r="AU167" s="379"/>
      <c r="AV167" s="350" t="s">
        <v>18</v>
      </c>
      <c r="AW167" s="379"/>
      <c r="AX167" s="112" t="s">
        <v>18</v>
      </c>
      <c r="AY167" s="348"/>
      <c r="AZ167" s="112" t="s">
        <v>18</v>
      </c>
      <c r="BA167" s="347"/>
      <c r="BB167" s="112" t="s">
        <v>18</v>
      </c>
      <c r="BC167" s="385"/>
      <c r="BD167" s="112" t="s">
        <v>18</v>
      </c>
      <c r="BE167" s="348"/>
      <c r="BF167" s="112" t="s">
        <v>18</v>
      </c>
      <c r="BG167" s="347"/>
      <c r="BH167" s="362" t="s">
        <v>18</v>
      </c>
      <c r="BI167" s="348"/>
      <c r="BJ167" s="112" t="s">
        <v>18</v>
      </c>
      <c r="BK167" s="348"/>
      <c r="BL167" s="112" t="s">
        <v>18</v>
      </c>
      <c r="BM167" s="362"/>
      <c r="BN167" s="112" t="s">
        <v>18</v>
      </c>
      <c r="BO167" s="348"/>
      <c r="BP167" s="350" t="s">
        <v>18</v>
      </c>
      <c r="BQ167" s="379"/>
      <c r="BR167" s="112" t="s">
        <v>18</v>
      </c>
      <c r="BS167" s="394"/>
      <c r="BT167" s="362" t="s">
        <v>18</v>
      </c>
      <c r="BU167" s="348"/>
      <c r="BV167" s="112" t="s">
        <v>18</v>
      </c>
      <c r="BW167" s="348"/>
      <c r="BX167" s="112" t="s">
        <v>18</v>
      </c>
      <c r="BY167" s="348"/>
      <c r="BZ167" s="350" t="s">
        <v>18</v>
      </c>
      <c r="CA167" s="379"/>
      <c r="CB167" s="112" t="s">
        <v>18</v>
      </c>
      <c r="CC167" s="348"/>
      <c r="CD167" s="112" t="s">
        <v>18</v>
      </c>
      <c r="CE167" s="348"/>
      <c r="CF167" s="112" t="s">
        <v>18</v>
      </c>
      <c r="CG167" s="341"/>
      <c r="CH167" s="112" t="s">
        <v>18</v>
      </c>
      <c r="CI167" s="348"/>
      <c r="CJ167" s="112" t="s">
        <v>18</v>
      </c>
      <c r="CK167" s="348"/>
      <c r="CL167" s="112" t="s">
        <v>18</v>
      </c>
      <c r="CM167" s="348"/>
      <c r="CN167" s="112" t="s">
        <v>18</v>
      </c>
      <c r="CO167" s="348"/>
      <c r="CP167" s="112" t="s">
        <v>18</v>
      </c>
      <c r="CQ167" s="348"/>
      <c r="CR167" s="112" t="s">
        <v>18</v>
      </c>
      <c r="CS167" s="348"/>
      <c r="CT167" s="112" t="s">
        <v>18</v>
      </c>
      <c r="CU167" s="347"/>
      <c r="CV167" s="112" t="s">
        <v>18</v>
      </c>
      <c r="CW167" s="348"/>
      <c r="CX167" s="112" t="s">
        <v>18</v>
      </c>
      <c r="CY167" s="348"/>
      <c r="CZ167" s="112" t="s">
        <v>18</v>
      </c>
      <c r="DA167" s="348"/>
      <c r="DB167" s="112" t="s">
        <v>18</v>
      </c>
      <c r="DC167" s="341"/>
      <c r="DD167" s="331"/>
      <c r="DE167" s="331"/>
    </row>
    <row r="168" spans="1:109" ht="19.149999999999999" customHeight="1" x14ac:dyDescent="0.3">
      <c r="A168" s="331">
        <v>28</v>
      </c>
      <c r="B168" s="123">
        <v>4931</v>
      </c>
      <c r="C168" s="6">
        <v>19</v>
      </c>
      <c r="D168" s="8" t="s">
        <v>2446</v>
      </c>
      <c r="E168" s="8"/>
      <c r="F168" s="32" t="s">
        <v>20</v>
      </c>
      <c r="G168" s="124" t="s">
        <v>10</v>
      </c>
      <c r="H168" s="30"/>
      <c r="I168" s="30"/>
      <c r="J168" s="107">
        <v>6.5</v>
      </c>
      <c r="K168" s="17"/>
      <c r="L168" s="52" t="s">
        <v>271</v>
      </c>
      <c r="M168" s="19" t="s">
        <v>742</v>
      </c>
      <c r="N168" s="108" t="s">
        <v>20</v>
      </c>
      <c r="O168" s="109"/>
      <c r="P168" s="30" t="s">
        <v>20</v>
      </c>
      <c r="Q168" s="31"/>
      <c r="R168" s="64">
        <v>6.35</v>
      </c>
      <c r="S168" s="109"/>
      <c r="T168" s="22">
        <v>0.39800000000000002</v>
      </c>
      <c r="U168" s="17" t="s">
        <v>587</v>
      </c>
      <c r="V168" s="145">
        <v>18</v>
      </c>
      <c r="W168" s="146" t="s">
        <v>743</v>
      </c>
      <c r="X168" s="111">
        <v>6</v>
      </c>
      <c r="Y168" s="25" t="s">
        <v>744</v>
      </c>
      <c r="Z168" s="29" t="s">
        <v>20</v>
      </c>
      <c r="AA168" s="17" t="s">
        <v>602</v>
      </c>
      <c r="AB168" s="29">
        <v>4</v>
      </c>
      <c r="AC168" s="17"/>
      <c r="AD168" s="29" t="s">
        <v>20</v>
      </c>
      <c r="AE168" s="17"/>
      <c r="AF168" s="112" t="s">
        <v>20</v>
      </c>
      <c r="AG168" s="17"/>
      <c r="AH168" s="30" t="s">
        <v>20</v>
      </c>
      <c r="AJ168" s="29" t="s">
        <v>20</v>
      </c>
      <c r="AK168" s="17"/>
      <c r="AL168" s="53" t="s">
        <v>20</v>
      </c>
      <c r="AN168" s="29" t="s">
        <v>20</v>
      </c>
      <c r="AO168" s="17"/>
      <c r="AP168" s="52" t="s">
        <v>20</v>
      </c>
      <c r="AQ168" s="114" t="s">
        <v>745</v>
      </c>
      <c r="AR168" s="29" t="s">
        <v>20</v>
      </c>
      <c r="AS168" s="17"/>
      <c r="AT168" s="52" t="s">
        <v>20</v>
      </c>
      <c r="AU168" s="114"/>
      <c r="AV168" s="52" t="s">
        <v>20</v>
      </c>
      <c r="AW168" s="114"/>
      <c r="AX168" s="59" t="s">
        <v>20</v>
      </c>
      <c r="AY168" s="17"/>
      <c r="AZ168" s="147" t="s">
        <v>20</v>
      </c>
      <c r="BA168" s="148" t="s">
        <v>746</v>
      </c>
      <c r="BB168" s="53">
        <v>7</v>
      </c>
      <c r="BC168" s="109" t="s">
        <v>747</v>
      </c>
      <c r="BD168" s="115" t="s">
        <v>20</v>
      </c>
      <c r="BE168" s="17"/>
      <c r="BF168" s="141" t="s">
        <v>10</v>
      </c>
      <c r="BG168" s="109"/>
      <c r="BH168" s="63" t="s">
        <v>20</v>
      </c>
      <c r="BI168" s="17"/>
      <c r="BJ168" s="29" t="s">
        <v>20</v>
      </c>
      <c r="BK168" s="17"/>
      <c r="BL168" s="29"/>
      <c r="BM168" s="29"/>
      <c r="BN168" s="29">
        <v>6.875</v>
      </c>
      <c r="BO168" s="17" t="s">
        <v>748</v>
      </c>
      <c r="BP168" s="52">
        <v>5.125</v>
      </c>
      <c r="BQ168" s="114"/>
      <c r="BR168" s="117">
        <v>4</v>
      </c>
      <c r="BS168" s="118" t="s">
        <v>58</v>
      </c>
      <c r="BT168" s="29" t="s">
        <v>20</v>
      </c>
      <c r="BU168" s="17" t="s">
        <v>749</v>
      </c>
      <c r="BV168" s="29" t="s">
        <v>20</v>
      </c>
      <c r="BW168" s="17"/>
      <c r="BX168" s="111">
        <v>5.75</v>
      </c>
      <c r="BY168" s="17" t="s">
        <v>750</v>
      </c>
      <c r="BZ168" s="119">
        <v>4.5</v>
      </c>
      <c r="CA168" s="114"/>
      <c r="CB168" s="29"/>
      <c r="CC168" s="17"/>
      <c r="CD168" s="29" t="s">
        <v>20</v>
      </c>
      <c r="CE168" s="17" t="s">
        <v>751</v>
      </c>
      <c r="CF168" s="30" t="s">
        <v>20</v>
      </c>
      <c r="CG168" s="31"/>
      <c r="CH168" s="29" t="s">
        <v>20</v>
      </c>
      <c r="CI168" s="17"/>
      <c r="CJ168" s="29">
        <v>4.5</v>
      </c>
      <c r="CK168" s="17"/>
      <c r="CL168" s="29">
        <v>7</v>
      </c>
      <c r="CM168" s="126" t="s">
        <v>752</v>
      </c>
      <c r="CN168" s="64">
        <v>6.25</v>
      </c>
      <c r="CO168" s="17"/>
      <c r="CP168" s="64" t="s">
        <v>20</v>
      </c>
      <c r="CQ168" s="17"/>
      <c r="CR168" s="29" t="s">
        <v>20</v>
      </c>
      <c r="CS168" s="17"/>
      <c r="CT168" s="53" t="s">
        <v>20</v>
      </c>
      <c r="CU168" s="109"/>
      <c r="CV168" s="29">
        <v>6.5</v>
      </c>
      <c r="CW168" s="17" t="s">
        <v>673</v>
      </c>
      <c r="CX168" s="29">
        <v>6</v>
      </c>
      <c r="CY168" s="17"/>
      <c r="CZ168" s="17">
        <v>5</v>
      </c>
      <c r="DA168" s="17" t="s">
        <v>753</v>
      </c>
      <c r="DB168" s="30" t="s">
        <v>20</v>
      </c>
      <c r="DC168" s="31" t="s">
        <v>754</v>
      </c>
      <c r="DD168" t="s">
        <v>10</v>
      </c>
      <c r="DE168">
        <f t="shared" ref="DE168:DE176" si="4">COUNT(F168:DB168)</f>
        <v>18</v>
      </c>
    </row>
    <row r="169" spans="1:109" ht="19.149999999999999" customHeight="1" x14ac:dyDescent="0.3">
      <c r="A169" s="105">
        <v>29</v>
      </c>
      <c r="B169" s="123">
        <v>49313</v>
      </c>
      <c r="C169" s="6">
        <v>20</v>
      </c>
      <c r="D169" s="8" t="s">
        <v>2447</v>
      </c>
      <c r="E169" s="8"/>
      <c r="F169" s="32" t="s">
        <v>20</v>
      </c>
      <c r="G169" s="14"/>
      <c r="H169" s="30" t="s">
        <v>10</v>
      </c>
      <c r="I169" s="30"/>
      <c r="J169" s="107" t="s">
        <v>20</v>
      </c>
      <c r="K169" s="17"/>
      <c r="L169" s="52" t="s">
        <v>271</v>
      </c>
      <c r="M169" s="19" t="s">
        <v>742</v>
      </c>
      <c r="N169" s="108" t="s">
        <v>20</v>
      </c>
      <c r="O169" s="109"/>
      <c r="P169" s="30" t="s">
        <v>20</v>
      </c>
      <c r="Q169" s="31"/>
      <c r="R169" s="64" t="s">
        <v>20</v>
      </c>
      <c r="S169" s="109"/>
      <c r="T169" s="22">
        <v>0.39800000000000002</v>
      </c>
      <c r="U169" s="17" t="s">
        <v>587</v>
      </c>
      <c r="V169" s="110" t="s">
        <v>20</v>
      </c>
      <c r="W169" s="54"/>
      <c r="X169" s="125">
        <v>6</v>
      </c>
      <c r="Y169" s="25" t="s">
        <v>744</v>
      </c>
      <c r="Z169" s="29" t="s">
        <v>20</v>
      </c>
      <c r="AA169" s="17" t="s">
        <v>602</v>
      </c>
      <c r="AB169" s="29">
        <v>4</v>
      </c>
      <c r="AC169" s="17"/>
      <c r="AD169" s="29" t="s">
        <v>20</v>
      </c>
      <c r="AE169" s="17"/>
      <c r="AF169" s="112" t="s">
        <v>20</v>
      </c>
      <c r="AG169" s="17"/>
      <c r="AH169" s="30" t="s">
        <v>20</v>
      </c>
      <c r="AJ169" s="53" t="s">
        <v>20</v>
      </c>
      <c r="AK169" s="17" t="s">
        <v>755</v>
      </c>
      <c r="AL169" s="53" t="s">
        <v>20</v>
      </c>
      <c r="AN169" s="29" t="s">
        <v>20</v>
      </c>
      <c r="AO169" s="17"/>
      <c r="AP169" s="52" t="s">
        <v>20</v>
      </c>
      <c r="AQ169" s="114" t="s">
        <v>756</v>
      </c>
      <c r="AR169" s="29" t="s">
        <v>20</v>
      </c>
      <c r="AS169" s="17"/>
      <c r="AT169" s="52" t="s">
        <v>20</v>
      </c>
      <c r="AU169" s="114"/>
      <c r="AV169" s="52" t="s">
        <v>20</v>
      </c>
      <c r="AW169" s="114"/>
      <c r="AX169" s="59" t="s">
        <v>20</v>
      </c>
      <c r="AY169" s="17"/>
      <c r="AZ169" s="63" t="s">
        <v>20</v>
      </c>
      <c r="BA169" s="109"/>
      <c r="BB169" s="53">
        <v>7</v>
      </c>
      <c r="BC169" s="140" t="s">
        <v>757</v>
      </c>
      <c r="BD169" s="115" t="s">
        <v>20</v>
      </c>
      <c r="BE169" s="17"/>
      <c r="BF169" s="141" t="s">
        <v>10</v>
      </c>
      <c r="BG169" s="109"/>
      <c r="BH169" s="63" t="s">
        <v>20</v>
      </c>
      <c r="BI169" s="17"/>
      <c r="BJ169" s="29" t="s">
        <v>20</v>
      </c>
      <c r="BK169" s="17"/>
      <c r="BL169" s="29"/>
      <c r="BM169" s="29"/>
      <c r="BN169" s="29">
        <v>6.875</v>
      </c>
      <c r="BO169" s="17" t="s">
        <v>748</v>
      </c>
      <c r="BP169" s="52">
        <v>5.125</v>
      </c>
      <c r="BQ169" s="114" t="s">
        <v>758</v>
      </c>
      <c r="BR169" s="117" t="s">
        <v>20</v>
      </c>
      <c r="BS169" s="149" t="s">
        <v>60</v>
      </c>
      <c r="BT169" s="29" t="s">
        <v>20</v>
      </c>
      <c r="BU169" s="17" t="s">
        <v>759</v>
      </c>
      <c r="BV169" s="29" t="s">
        <v>20</v>
      </c>
      <c r="BW169" s="17"/>
      <c r="BX169" s="29" t="s">
        <v>20</v>
      </c>
      <c r="BY169" s="17"/>
      <c r="BZ169" s="119" t="s">
        <v>20</v>
      </c>
      <c r="CA169" s="114"/>
      <c r="CB169" s="29"/>
      <c r="CC169" s="17"/>
      <c r="CD169" s="29" t="s">
        <v>20</v>
      </c>
      <c r="CE169" s="17" t="s">
        <v>751</v>
      </c>
      <c r="CF169" s="30" t="s">
        <v>20</v>
      </c>
      <c r="CG169" s="31"/>
      <c r="CH169" s="29" t="s">
        <v>20</v>
      </c>
      <c r="CI169" s="17"/>
      <c r="CJ169" s="29">
        <v>4.5</v>
      </c>
      <c r="CK169" s="17"/>
      <c r="CL169" s="29" t="s">
        <v>20</v>
      </c>
      <c r="CM169" s="17"/>
      <c r="CN169" s="64" t="s">
        <v>20</v>
      </c>
      <c r="CO169" s="17"/>
      <c r="CP169" s="64" t="s">
        <v>20</v>
      </c>
      <c r="CQ169" s="17"/>
      <c r="CR169" s="29" t="s">
        <v>20</v>
      </c>
      <c r="CS169" s="17"/>
      <c r="CT169" s="53" t="s">
        <v>20</v>
      </c>
      <c r="CU169" s="109"/>
      <c r="CV169" s="29">
        <v>1.5</v>
      </c>
      <c r="CW169" s="17" t="s">
        <v>590</v>
      </c>
      <c r="CX169" s="29">
        <v>6</v>
      </c>
      <c r="CY169" s="17"/>
      <c r="CZ169" s="17" t="s">
        <v>20</v>
      </c>
      <c r="DA169" s="17"/>
      <c r="DB169" s="30" t="s">
        <v>20</v>
      </c>
      <c r="DC169" s="31" t="s">
        <v>754</v>
      </c>
      <c r="DD169" t="s">
        <v>10</v>
      </c>
      <c r="DE169">
        <f t="shared" si="4"/>
        <v>9</v>
      </c>
    </row>
    <row r="170" spans="1:109" ht="19.149999999999999" customHeight="1" x14ac:dyDescent="0.3">
      <c r="A170" s="331">
        <v>30</v>
      </c>
      <c r="B170" s="123">
        <v>49312</v>
      </c>
      <c r="C170" s="6">
        <v>21</v>
      </c>
      <c r="D170" s="8" t="s">
        <v>2448</v>
      </c>
      <c r="E170" s="8"/>
      <c r="F170" s="32" t="s">
        <v>20</v>
      </c>
      <c r="G170" s="14"/>
      <c r="H170" s="30" t="s">
        <v>10</v>
      </c>
      <c r="I170" s="30"/>
      <c r="J170" s="107">
        <v>6.5</v>
      </c>
      <c r="K170" s="17"/>
      <c r="L170" s="52" t="s">
        <v>271</v>
      </c>
      <c r="M170" s="19" t="s">
        <v>742</v>
      </c>
      <c r="N170" s="108" t="s">
        <v>20</v>
      </c>
      <c r="O170" s="109"/>
      <c r="P170" s="30" t="s">
        <v>20</v>
      </c>
      <c r="Q170" s="31"/>
      <c r="R170" s="64" t="s">
        <v>20</v>
      </c>
      <c r="S170" s="109"/>
      <c r="T170" s="22">
        <v>0.39800000000000002</v>
      </c>
      <c r="U170" s="17" t="s">
        <v>587</v>
      </c>
      <c r="V170" s="110" t="s">
        <v>20</v>
      </c>
      <c r="W170" s="54"/>
      <c r="X170" s="125">
        <v>6</v>
      </c>
      <c r="Y170" s="25" t="s">
        <v>744</v>
      </c>
      <c r="Z170" s="29" t="s">
        <v>20</v>
      </c>
      <c r="AA170" s="17" t="s">
        <v>602</v>
      </c>
      <c r="AB170" s="29">
        <v>4</v>
      </c>
      <c r="AC170" s="17"/>
      <c r="AD170" s="29" t="s">
        <v>20</v>
      </c>
      <c r="AE170" s="17"/>
      <c r="AF170" s="112" t="s">
        <v>20</v>
      </c>
      <c r="AG170" s="17"/>
      <c r="AH170" s="30" t="s">
        <v>20</v>
      </c>
      <c r="AJ170" s="29">
        <v>6</v>
      </c>
      <c r="AK170" s="17" t="s">
        <v>10</v>
      </c>
      <c r="AL170" s="53" t="s">
        <v>20</v>
      </c>
      <c r="AN170" s="29" t="s">
        <v>20</v>
      </c>
      <c r="AO170" s="17"/>
      <c r="AP170" s="52">
        <v>5</v>
      </c>
      <c r="AQ170" s="114" t="s">
        <v>760</v>
      </c>
      <c r="AR170" s="29" t="s">
        <v>20</v>
      </c>
      <c r="AS170" s="17"/>
      <c r="AT170" s="52" t="s">
        <v>20</v>
      </c>
      <c r="AU170" s="114"/>
      <c r="AV170" s="52" t="s">
        <v>20</v>
      </c>
      <c r="AW170" s="114"/>
      <c r="AX170" s="59" t="s">
        <v>20</v>
      </c>
      <c r="AY170" s="17"/>
      <c r="AZ170" s="63" t="s">
        <v>20</v>
      </c>
      <c r="BA170" s="109" t="s">
        <v>761</v>
      </c>
      <c r="BB170" s="53">
        <v>7</v>
      </c>
      <c r="BC170" s="109" t="s">
        <v>747</v>
      </c>
      <c r="BD170" s="115" t="s">
        <v>20</v>
      </c>
      <c r="BE170" s="17"/>
      <c r="BF170" s="141" t="s">
        <v>10</v>
      </c>
      <c r="BG170" s="109"/>
      <c r="BH170" s="63" t="s">
        <v>20</v>
      </c>
      <c r="BI170" s="17"/>
      <c r="BJ170" s="29" t="s">
        <v>20</v>
      </c>
      <c r="BK170" s="17"/>
      <c r="BL170" s="29"/>
      <c r="BM170" s="29"/>
      <c r="BN170" s="29">
        <v>6.875</v>
      </c>
      <c r="BO170" s="17" t="s">
        <v>748</v>
      </c>
      <c r="BP170" s="52">
        <v>5.125</v>
      </c>
      <c r="BQ170" s="114"/>
      <c r="BR170" s="117">
        <v>4</v>
      </c>
      <c r="BS170" s="118" t="s">
        <v>62</v>
      </c>
      <c r="BT170" s="29" t="s">
        <v>20</v>
      </c>
      <c r="BU170" s="17"/>
      <c r="BV170" s="29" t="s">
        <v>20</v>
      </c>
      <c r="BW170" s="17"/>
      <c r="BX170" s="111">
        <v>5.75</v>
      </c>
      <c r="BY170" s="17" t="s">
        <v>750</v>
      </c>
      <c r="BZ170" s="119" t="s">
        <v>20</v>
      </c>
      <c r="CA170" s="114"/>
      <c r="CB170" s="29"/>
      <c r="CC170" s="17"/>
      <c r="CD170" s="29" t="s">
        <v>20</v>
      </c>
      <c r="CE170" s="17" t="s">
        <v>751</v>
      </c>
      <c r="CF170" s="30" t="s">
        <v>20</v>
      </c>
      <c r="CG170" s="31"/>
      <c r="CH170" s="53" t="s">
        <v>20</v>
      </c>
      <c r="CI170" s="109" t="s">
        <v>762</v>
      </c>
      <c r="CJ170" s="29">
        <v>4.5</v>
      </c>
      <c r="CK170" s="17"/>
      <c r="CL170" s="29" t="s">
        <v>20</v>
      </c>
      <c r="CM170" s="17"/>
      <c r="CN170" s="64">
        <v>6.25</v>
      </c>
      <c r="CO170" s="17"/>
      <c r="CP170" s="64" t="s">
        <v>20</v>
      </c>
      <c r="CQ170" s="17"/>
      <c r="CR170" s="29" t="s">
        <v>20</v>
      </c>
      <c r="CS170" s="17"/>
      <c r="CT170" s="53" t="s">
        <v>20</v>
      </c>
      <c r="CU170" s="109"/>
      <c r="CV170" s="131">
        <v>0.48399999999999999</v>
      </c>
      <c r="CW170" s="17" t="s">
        <v>590</v>
      </c>
      <c r="CX170" s="29">
        <v>6</v>
      </c>
      <c r="CY170" s="17"/>
      <c r="CZ170" s="17" t="s">
        <v>20</v>
      </c>
      <c r="DA170" s="17"/>
      <c r="DB170" s="30" t="s">
        <v>20</v>
      </c>
      <c r="DC170" s="31" t="s">
        <v>754</v>
      </c>
      <c r="DD170" t="s">
        <v>10</v>
      </c>
      <c r="DE170">
        <f t="shared" si="4"/>
        <v>15</v>
      </c>
    </row>
    <row r="171" spans="1:109" ht="19.149999999999999" customHeight="1" x14ac:dyDescent="0.3">
      <c r="A171" s="105">
        <v>32</v>
      </c>
      <c r="B171" s="123">
        <v>53113</v>
      </c>
      <c r="C171" s="6">
        <v>23</v>
      </c>
      <c r="D171" s="8" t="s">
        <v>2449</v>
      </c>
      <c r="E171" s="8"/>
      <c r="F171" s="32" t="s">
        <v>20</v>
      </c>
      <c r="G171" s="14"/>
      <c r="H171" s="30" t="s">
        <v>10</v>
      </c>
      <c r="I171" s="30"/>
      <c r="J171" s="107" t="s">
        <v>20</v>
      </c>
      <c r="K171" s="17"/>
      <c r="L171" s="52" t="s">
        <v>271</v>
      </c>
      <c r="M171" s="19" t="s">
        <v>742</v>
      </c>
      <c r="N171" s="108" t="s">
        <v>20</v>
      </c>
      <c r="O171" s="109"/>
      <c r="P171" s="30" t="s">
        <v>20</v>
      </c>
      <c r="Q171" s="31"/>
      <c r="R171" s="64">
        <v>6.35</v>
      </c>
      <c r="S171" s="109" t="s">
        <v>64</v>
      </c>
      <c r="T171" s="22">
        <v>0.39800000000000002</v>
      </c>
      <c r="U171" s="17" t="s">
        <v>587</v>
      </c>
      <c r="V171" s="110" t="s">
        <v>20</v>
      </c>
      <c r="W171" s="54"/>
      <c r="X171" s="125">
        <v>6</v>
      </c>
      <c r="Y171" s="25" t="s">
        <v>744</v>
      </c>
      <c r="Z171" s="29" t="s">
        <v>20</v>
      </c>
      <c r="AA171" s="17" t="s">
        <v>602</v>
      </c>
      <c r="AB171" s="29">
        <v>4</v>
      </c>
      <c r="AC171" s="17"/>
      <c r="AD171" s="29" t="s">
        <v>20</v>
      </c>
      <c r="AE171" s="17"/>
      <c r="AF171" s="112" t="s">
        <v>20</v>
      </c>
      <c r="AG171" s="17"/>
      <c r="AH171" s="30" t="s">
        <v>20</v>
      </c>
      <c r="AJ171" s="29">
        <v>6</v>
      </c>
      <c r="AK171" s="17"/>
      <c r="AL171" s="53" t="s">
        <v>20</v>
      </c>
      <c r="AN171" s="29" t="s">
        <v>20</v>
      </c>
      <c r="AO171" s="17"/>
      <c r="AP171" s="52" t="s">
        <v>20</v>
      </c>
      <c r="AQ171" s="114" t="s">
        <v>767</v>
      </c>
      <c r="AR171" s="29" t="s">
        <v>20</v>
      </c>
      <c r="AS171" s="17"/>
      <c r="AT171" s="52" t="s">
        <v>20</v>
      </c>
      <c r="AU171" s="114"/>
      <c r="AV171" s="52" t="s">
        <v>20</v>
      </c>
      <c r="AW171" s="114"/>
      <c r="AX171" s="59" t="s">
        <v>20</v>
      </c>
      <c r="AY171" s="17"/>
      <c r="AZ171" s="63" t="s">
        <v>20</v>
      </c>
      <c r="BA171" s="109"/>
      <c r="BB171" s="53" t="s">
        <v>20</v>
      </c>
      <c r="BC171" s="132" t="s">
        <v>768</v>
      </c>
      <c r="BD171" s="115" t="s">
        <v>20</v>
      </c>
      <c r="BE171" s="17"/>
      <c r="BF171" s="141" t="s">
        <v>10</v>
      </c>
      <c r="BG171" s="109"/>
      <c r="BH171" s="63" t="s">
        <v>20</v>
      </c>
      <c r="BI171" s="17"/>
      <c r="BJ171" s="29" t="s">
        <v>20</v>
      </c>
      <c r="BK171" s="17"/>
      <c r="BL171" s="29"/>
      <c r="BM171" s="29"/>
      <c r="BN171" s="29">
        <v>6.875</v>
      </c>
      <c r="BO171" s="17" t="s">
        <v>748</v>
      </c>
      <c r="BP171" s="52">
        <v>5.125</v>
      </c>
      <c r="BQ171" s="114"/>
      <c r="BR171" s="117">
        <v>4</v>
      </c>
      <c r="BS171" s="118" t="s">
        <v>62</v>
      </c>
      <c r="BT171" s="29" t="s">
        <v>20</v>
      </c>
      <c r="BU171" s="17"/>
      <c r="BV171" s="29" t="s">
        <v>20</v>
      </c>
      <c r="BW171" s="17"/>
      <c r="BX171" s="111">
        <v>5.75</v>
      </c>
      <c r="BY171" s="17" t="s">
        <v>750</v>
      </c>
      <c r="BZ171" s="119" t="s">
        <v>20</v>
      </c>
      <c r="CA171" s="114"/>
      <c r="CB171" s="29"/>
      <c r="CC171" s="17"/>
      <c r="CD171" s="29" t="s">
        <v>20</v>
      </c>
      <c r="CE171" s="17" t="s">
        <v>751</v>
      </c>
      <c r="CF171" s="30" t="s">
        <v>20</v>
      </c>
      <c r="CG171" s="31"/>
      <c r="CH171" s="29" t="s">
        <v>20</v>
      </c>
      <c r="CI171" s="17"/>
      <c r="CJ171" s="29" t="s">
        <v>20</v>
      </c>
      <c r="CK171" s="17" t="s">
        <v>769</v>
      </c>
      <c r="CL171" s="29" t="s">
        <v>20</v>
      </c>
      <c r="CM171" s="17"/>
      <c r="CN171" s="64" t="s">
        <v>20</v>
      </c>
      <c r="CO171" s="17"/>
      <c r="CP171" s="64" t="s">
        <v>20</v>
      </c>
      <c r="CQ171" s="17"/>
      <c r="CR171" s="29" t="s">
        <v>20</v>
      </c>
      <c r="CS171" s="17"/>
      <c r="CT171" s="53" t="s">
        <v>20</v>
      </c>
      <c r="CU171" s="109"/>
      <c r="CV171" s="131">
        <v>0.48399999999999999</v>
      </c>
      <c r="CW171" s="17" t="s">
        <v>590</v>
      </c>
      <c r="CX171" s="29">
        <v>6</v>
      </c>
      <c r="CY171" s="17"/>
      <c r="CZ171" s="17" t="s">
        <v>20</v>
      </c>
      <c r="DA171" s="17" t="s">
        <v>770</v>
      </c>
      <c r="DB171" s="30">
        <v>4</v>
      </c>
      <c r="DC171" s="31" t="s">
        <v>771</v>
      </c>
      <c r="DD171" t="s">
        <v>10</v>
      </c>
      <c r="DE171">
        <f t="shared" si="4"/>
        <v>12</v>
      </c>
    </row>
    <row r="172" spans="1:109" ht="19.149999999999999" customHeight="1" x14ac:dyDescent="0.3">
      <c r="A172" s="331">
        <v>33</v>
      </c>
      <c r="B172" s="123">
        <v>49312</v>
      </c>
      <c r="C172" s="6">
        <v>24</v>
      </c>
      <c r="D172" s="8" t="s">
        <v>2450</v>
      </c>
      <c r="E172" s="8"/>
      <c r="F172" s="32" t="s">
        <v>20</v>
      </c>
      <c r="G172" s="14"/>
      <c r="H172" s="30" t="s">
        <v>10</v>
      </c>
      <c r="I172" s="30"/>
      <c r="J172" s="107" t="s">
        <v>20</v>
      </c>
      <c r="K172" s="17"/>
      <c r="L172" s="52" t="s">
        <v>271</v>
      </c>
      <c r="M172" s="19" t="s">
        <v>742</v>
      </c>
      <c r="N172" s="108" t="s">
        <v>20</v>
      </c>
      <c r="O172" s="109"/>
      <c r="P172" s="30" t="s">
        <v>20</v>
      </c>
      <c r="Q172" s="31"/>
      <c r="R172" s="64" t="s">
        <v>20</v>
      </c>
      <c r="S172" s="109"/>
      <c r="T172" s="22">
        <v>0.39800000000000002</v>
      </c>
      <c r="U172" s="17" t="s">
        <v>587</v>
      </c>
      <c r="V172" s="110" t="s">
        <v>20</v>
      </c>
      <c r="W172" s="54"/>
      <c r="X172" s="125">
        <v>6</v>
      </c>
      <c r="Y172" s="25" t="s">
        <v>744</v>
      </c>
      <c r="Z172" s="29" t="s">
        <v>20</v>
      </c>
      <c r="AA172" s="17" t="s">
        <v>602</v>
      </c>
      <c r="AB172" s="29">
        <v>4</v>
      </c>
      <c r="AC172" s="17"/>
      <c r="AD172" s="29" t="s">
        <v>20</v>
      </c>
      <c r="AE172" s="17"/>
      <c r="AF172" s="112" t="s">
        <v>20</v>
      </c>
      <c r="AG172" s="17"/>
      <c r="AH172" s="30">
        <v>7</v>
      </c>
      <c r="AI172" s="31" t="s">
        <v>772</v>
      </c>
      <c r="AJ172" s="29" t="s">
        <v>20</v>
      </c>
      <c r="AK172" s="17" t="s">
        <v>773</v>
      </c>
      <c r="AL172" s="53" t="s">
        <v>20</v>
      </c>
      <c r="AN172" s="29" t="s">
        <v>20</v>
      </c>
      <c r="AO172" s="17"/>
      <c r="AP172" s="52">
        <v>5</v>
      </c>
      <c r="AQ172" s="114" t="s">
        <v>774</v>
      </c>
      <c r="AR172" s="29" t="s">
        <v>20</v>
      </c>
      <c r="AS172" s="17"/>
      <c r="AT172" s="52" t="s">
        <v>20</v>
      </c>
      <c r="AU172" s="114"/>
      <c r="AV172" s="52" t="s">
        <v>20</v>
      </c>
      <c r="AW172" s="114"/>
      <c r="AX172" s="59" t="s">
        <v>20</v>
      </c>
      <c r="AY172" s="17"/>
      <c r="AZ172" s="63" t="s">
        <v>20</v>
      </c>
      <c r="BA172" s="109"/>
      <c r="BB172" s="53">
        <v>7</v>
      </c>
      <c r="BC172" s="140" t="s">
        <v>757</v>
      </c>
      <c r="BD172" s="115" t="s">
        <v>20</v>
      </c>
      <c r="BE172" s="17"/>
      <c r="BF172" s="141" t="s">
        <v>10</v>
      </c>
      <c r="BG172" s="109"/>
      <c r="BH172" s="63" t="s">
        <v>20</v>
      </c>
      <c r="BI172" s="17"/>
      <c r="BJ172" s="29" t="s">
        <v>20</v>
      </c>
      <c r="BK172" s="17"/>
      <c r="BL172" s="29"/>
      <c r="BM172" s="29"/>
      <c r="BN172" s="29">
        <v>6.875</v>
      </c>
      <c r="BO172" s="17" t="s">
        <v>748</v>
      </c>
      <c r="BP172" s="52">
        <v>5.125</v>
      </c>
      <c r="BQ172" s="114"/>
      <c r="BR172" s="117" t="s">
        <v>20</v>
      </c>
      <c r="BS172" s="149" t="s">
        <v>60</v>
      </c>
      <c r="BT172" s="29" t="s">
        <v>20</v>
      </c>
      <c r="BU172" s="17"/>
      <c r="BV172" s="29" t="s">
        <v>20</v>
      </c>
      <c r="BW172" s="17"/>
      <c r="BX172" s="150">
        <v>5.75</v>
      </c>
      <c r="BY172" s="17" t="s">
        <v>750</v>
      </c>
      <c r="BZ172" s="119" t="s">
        <v>20</v>
      </c>
      <c r="CA172" s="114"/>
      <c r="CB172" s="29"/>
      <c r="CC172" s="17"/>
      <c r="CD172" s="29" t="s">
        <v>20</v>
      </c>
      <c r="CE172" s="17" t="s">
        <v>751</v>
      </c>
      <c r="CF172" s="30" t="s">
        <v>20</v>
      </c>
      <c r="CG172" s="31"/>
      <c r="CH172" s="29" t="s">
        <v>20</v>
      </c>
      <c r="CI172" s="17"/>
      <c r="CJ172" s="29">
        <v>4.5</v>
      </c>
      <c r="CK172" s="17"/>
      <c r="CL172" s="29" t="s">
        <v>20</v>
      </c>
      <c r="CM172" s="17"/>
      <c r="CN172" s="64" t="s">
        <v>20</v>
      </c>
      <c r="CO172" s="17"/>
      <c r="CP172" s="64" t="s">
        <v>20</v>
      </c>
      <c r="CQ172" s="17"/>
      <c r="CR172" s="29" t="s">
        <v>20</v>
      </c>
      <c r="CS172" s="17"/>
      <c r="CT172" s="53" t="s">
        <v>20</v>
      </c>
      <c r="CU172" s="109"/>
      <c r="CV172" s="29">
        <v>1.5</v>
      </c>
      <c r="CW172" s="17" t="s">
        <v>590</v>
      </c>
      <c r="CX172" s="29">
        <v>6</v>
      </c>
      <c r="CY172" s="17"/>
      <c r="CZ172" s="17" t="s">
        <v>20</v>
      </c>
      <c r="DA172" s="17"/>
      <c r="DB172" s="30" t="s">
        <v>20</v>
      </c>
      <c r="DC172" s="31" t="s">
        <v>754</v>
      </c>
      <c r="DD172" t="s">
        <v>10</v>
      </c>
      <c r="DE172">
        <f t="shared" si="4"/>
        <v>12</v>
      </c>
    </row>
    <row r="173" spans="1:109" ht="19.149999999999999" customHeight="1" x14ac:dyDescent="0.3">
      <c r="A173" s="105">
        <v>34</v>
      </c>
      <c r="B173" s="123" t="s">
        <v>67</v>
      </c>
      <c r="C173" s="6">
        <v>25</v>
      </c>
      <c r="D173" s="8" t="s">
        <v>2451</v>
      </c>
      <c r="E173" s="8"/>
      <c r="F173" s="32" t="s">
        <v>20</v>
      </c>
      <c r="G173" s="14"/>
      <c r="H173" s="30" t="s">
        <v>10</v>
      </c>
      <c r="I173" s="30"/>
      <c r="J173" s="107">
        <v>6.5</v>
      </c>
      <c r="K173" s="17"/>
      <c r="L173" s="52" t="s">
        <v>271</v>
      </c>
      <c r="M173" s="19" t="s">
        <v>742</v>
      </c>
      <c r="N173" s="108" t="s">
        <v>20</v>
      </c>
      <c r="O173" s="109"/>
      <c r="P173" s="30" t="s">
        <v>20</v>
      </c>
      <c r="Q173" s="31"/>
      <c r="R173" s="127" t="s">
        <v>20</v>
      </c>
      <c r="S173" s="109" t="s">
        <v>69</v>
      </c>
      <c r="T173" s="22">
        <v>0.39800000000000002</v>
      </c>
      <c r="U173" s="17" t="s">
        <v>587</v>
      </c>
      <c r="V173" s="110">
        <v>5.75</v>
      </c>
      <c r="W173" s="54" t="s">
        <v>775</v>
      </c>
      <c r="X173" s="111" t="s">
        <v>271</v>
      </c>
      <c r="Y173" s="25" t="s">
        <v>715</v>
      </c>
      <c r="Z173" s="29" t="s">
        <v>20</v>
      </c>
      <c r="AA173" s="17" t="s">
        <v>776</v>
      </c>
      <c r="AB173" s="29">
        <v>4</v>
      </c>
      <c r="AC173" s="109" t="s">
        <v>777</v>
      </c>
      <c r="AD173" s="29" t="s">
        <v>20</v>
      </c>
      <c r="AE173" s="109" t="s">
        <v>778</v>
      </c>
      <c r="AF173" s="112" t="s">
        <v>20</v>
      </c>
      <c r="AG173" s="17"/>
      <c r="AH173" s="30" t="s">
        <v>20</v>
      </c>
      <c r="AJ173" s="29" t="s">
        <v>20</v>
      </c>
      <c r="AK173" s="130" t="s">
        <v>779</v>
      </c>
      <c r="AL173" s="107">
        <v>6.5</v>
      </c>
      <c r="AM173" s="113" t="s">
        <v>780</v>
      </c>
      <c r="AN173" s="29" t="s">
        <v>20</v>
      </c>
      <c r="AO173" s="17"/>
      <c r="AP173" s="52" t="s">
        <v>20</v>
      </c>
      <c r="AQ173" s="114" t="s">
        <v>781</v>
      </c>
      <c r="AR173" s="29" t="s">
        <v>20</v>
      </c>
      <c r="AS173" s="17"/>
      <c r="AT173" s="52" t="s">
        <v>20</v>
      </c>
      <c r="AU173" s="114"/>
      <c r="AV173" s="52" t="s">
        <v>20</v>
      </c>
      <c r="AW173" s="114" t="s">
        <v>70</v>
      </c>
      <c r="AX173" s="59" t="s">
        <v>20</v>
      </c>
      <c r="AY173" s="17"/>
      <c r="AZ173" s="63" t="s">
        <v>20</v>
      </c>
      <c r="BA173" s="109" t="s">
        <v>782</v>
      </c>
      <c r="BB173" s="53">
        <v>7</v>
      </c>
      <c r="BC173" s="109" t="s">
        <v>783</v>
      </c>
      <c r="BD173" s="115" t="s">
        <v>20</v>
      </c>
      <c r="BE173" s="17"/>
      <c r="BF173" s="141" t="s">
        <v>10</v>
      </c>
      <c r="BG173" s="109"/>
      <c r="BH173" s="63" t="s">
        <v>20</v>
      </c>
      <c r="BI173" s="17" t="s">
        <v>784</v>
      </c>
      <c r="BJ173" s="29" t="s">
        <v>20</v>
      </c>
      <c r="BK173" s="17"/>
      <c r="BL173" s="29"/>
      <c r="BM173" s="29"/>
      <c r="BN173" s="29">
        <v>6.875</v>
      </c>
      <c r="BO173" s="17" t="s">
        <v>785</v>
      </c>
      <c r="BP173" s="52">
        <v>5.125</v>
      </c>
      <c r="BQ173" s="114"/>
      <c r="BR173" s="117">
        <v>4</v>
      </c>
      <c r="BS173" s="118" t="s">
        <v>71</v>
      </c>
      <c r="BT173" s="29" t="s">
        <v>20</v>
      </c>
      <c r="BU173" s="126" t="s">
        <v>786</v>
      </c>
      <c r="BV173" s="29" t="s">
        <v>20</v>
      </c>
      <c r="BW173" s="17" t="s">
        <v>626</v>
      </c>
      <c r="BX173" s="29" t="s">
        <v>20</v>
      </c>
      <c r="BY173" s="17" t="s">
        <v>787</v>
      </c>
      <c r="BZ173" s="119" t="s">
        <v>20</v>
      </c>
      <c r="CA173" s="114" t="s">
        <v>788</v>
      </c>
      <c r="CB173" s="29" t="s">
        <v>10</v>
      </c>
      <c r="CC173" s="17"/>
      <c r="CD173" s="29">
        <v>6</v>
      </c>
      <c r="CE173" s="17" t="s">
        <v>789</v>
      </c>
      <c r="CF173" s="30" t="s">
        <v>20</v>
      </c>
      <c r="CG173" s="31" t="s">
        <v>72</v>
      </c>
      <c r="CH173" s="29" t="s">
        <v>20</v>
      </c>
      <c r="CI173" s="57" t="s">
        <v>790</v>
      </c>
      <c r="CJ173" s="29">
        <v>4.5</v>
      </c>
      <c r="CK173" s="17"/>
      <c r="CL173" s="29" t="s">
        <v>20</v>
      </c>
      <c r="CM173" s="126" t="s">
        <v>791</v>
      </c>
      <c r="CN173" s="127">
        <v>6.25</v>
      </c>
      <c r="CO173" s="17" t="s">
        <v>792</v>
      </c>
      <c r="CP173" s="64">
        <v>4.7</v>
      </c>
      <c r="CQ173" s="17" t="s">
        <v>793</v>
      </c>
      <c r="CR173" s="29" t="s">
        <v>20</v>
      </c>
      <c r="CS173" s="17"/>
      <c r="CT173" s="53" t="s">
        <v>20</v>
      </c>
      <c r="CU173" s="109"/>
      <c r="CV173" s="29" t="s">
        <v>20</v>
      </c>
      <c r="CW173" s="17" t="s">
        <v>794</v>
      </c>
      <c r="CX173" s="29">
        <v>6</v>
      </c>
      <c r="CY173" s="17"/>
      <c r="CZ173" s="17">
        <v>5</v>
      </c>
      <c r="DA173" s="17"/>
      <c r="DB173" s="30" t="s">
        <v>20</v>
      </c>
      <c r="DC173" s="31" t="s">
        <v>795</v>
      </c>
      <c r="DD173" t="s">
        <v>73</v>
      </c>
      <c r="DE173">
        <f t="shared" si="4"/>
        <v>15</v>
      </c>
    </row>
    <row r="174" spans="1:109" ht="19.149999999999999" customHeight="1" x14ac:dyDescent="0.3">
      <c r="A174" s="331">
        <v>35</v>
      </c>
      <c r="B174" s="123">
        <v>48833</v>
      </c>
      <c r="C174" s="6">
        <v>26</v>
      </c>
      <c r="D174" s="8" t="s">
        <v>2452</v>
      </c>
      <c r="E174" s="8"/>
      <c r="F174" s="32" t="s">
        <v>20</v>
      </c>
      <c r="G174" s="14"/>
      <c r="H174" s="30"/>
      <c r="I174" s="30"/>
      <c r="J174" s="107" t="s">
        <v>20</v>
      </c>
      <c r="K174" s="17"/>
      <c r="L174" s="52">
        <v>5.6</v>
      </c>
      <c r="M174" s="19" t="s">
        <v>796</v>
      </c>
      <c r="N174" s="108" t="s">
        <v>20</v>
      </c>
      <c r="O174" s="109"/>
      <c r="P174" s="30" t="s">
        <v>20</v>
      </c>
      <c r="Q174" s="31"/>
      <c r="R174" s="64" t="s">
        <v>20</v>
      </c>
      <c r="S174" s="109"/>
      <c r="T174" s="22">
        <v>0.39800000000000002</v>
      </c>
      <c r="U174" s="17" t="s">
        <v>587</v>
      </c>
      <c r="V174" s="110" t="s">
        <v>20</v>
      </c>
      <c r="W174" s="54"/>
      <c r="X174" s="111" t="s">
        <v>20</v>
      </c>
      <c r="Y174" s="25" t="s">
        <v>715</v>
      </c>
      <c r="Z174" s="29" t="s">
        <v>20</v>
      </c>
      <c r="AA174" s="17" t="s">
        <v>776</v>
      </c>
      <c r="AB174" s="53" t="s">
        <v>20</v>
      </c>
      <c r="AC174" s="17" t="s">
        <v>797</v>
      </c>
      <c r="AD174" s="29" t="s">
        <v>20</v>
      </c>
      <c r="AE174" s="17"/>
      <c r="AF174" s="112" t="s">
        <v>20</v>
      </c>
      <c r="AG174" s="17"/>
      <c r="AH174" s="30" t="s">
        <v>20</v>
      </c>
      <c r="AJ174" s="29" t="s">
        <v>20</v>
      </c>
      <c r="AK174" s="17"/>
      <c r="AL174" s="53" t="s">
        <v>20</v>
      </c>
      <c r="AM174" s="113" t="s">
        <v>798</v>
      </c>
      <c r="AN174" s="29" t="s">
        <v>20</v>
      </c>
      <c r="AO174" s="17"/>
      <c r="AP174" s="52" t="s">
        <v>20</v>
      </c>
      <c r="AQ174" s="114"/>
      <c r="AR174" s="29" t="s">
        <v>20</v>
      </c>
      <c r="AS174" s="17"/>
      <c r="AT174" s="52" t="s">
        <v>20</v>
      </c>
      <c r="AU174" s="114"/>
      <c r="AV174" s="52" t="s">
        <v>20</v>
      </c>
      <c r="AW174" s="114"/>
      <c r="AX174" s="59" t="s">
        <v>20</v>
      </c>
      <c r="AY174" s="29"/>
      <c r="AZ174" s="63" t="s">
        <v>20</v>
      </c>
      <c r="BA174" s="109"/>
      <c r="BB174" s="29" t="s">
        <v>20</v>
      </c>
      <c r="BC174" s="109"/>
      <c r="BD174" s="115" t="s">
        <v>20</v>
      </c>
      <c r="BE174" s="29"/>
      <c r="BF174" s="141" t="s">
        <v>10</v>
      </c>
      <c r="BG174" s="109"/>
      <c r="BH174" s="63" t="s">
        <v>20</v>
      </c>
      <c r="BI174" s="17"/>
      <c r="BJ174" s="29" t="s">
        <v>20</v>
      </c>
      <c r="BK174" s="29"/>
      <c r="BL174" s="29"/>
      <c r="BM174" s="29"/>
      <c r="BN174" s="29" t="s">
        <v>20</v>
      </c>
      <c r="BO174" s="29"/>
      <c r="BP174" s="52">
        <v>5.125</v>
      </c>
      <c r="BQ174" s="114"/>
      <c r="BR174" s="117">
        <v>4</v>
      </c>
      <c r="BS174" s="118" t="s">
        <v>75</v>
      </c>
      <c r="BT174" s="29" t="s">
        <v>20</v>
      </c>
      <c r="BU174" s="29"/>
      <c r="BV174" s="29" t="s">
        <v>20</v>
      </c>
      <c r="BW174" s="29"/>
      <c r="BX174" s="29" t="s">
        <v>20</v>
      </c>
      <c r="BY174" s="29"/>
      <c r="BZ174" s="119" t="s">
        <v>20</v>
      </c>
      <c r="CA174" s="114"/>
      <c r="CB174" s="29"/>
      <c r="CC174" s="17"/>
      <c r="CD174" s="29" t="s">
        <v>20</v>
      </c>
      <c r="CE174" s="29"/>
      <c r="CF174" s="30" t="s">
        <v>20</v>
      </c>
      <c r="CG174" s="31"/>
      <c r="CH174" s="29" t="s">
        <v>20</v>
      </c>
      <c r="CI174" s="57"/>
      <c r="CJ174" s="29">
        <v>4.5</v>
      </c>
      <c r="CK174" s="17"/>
      <c r="CL174" s="29" t="s">
        <v>20</v>
      </c>
      <c r="CM174" s="17"/>
      <c r="CN174" s="64" t="s">
        <v>20</v>
      </c>
      <c r="CO174" s="17"/>
      <c r="CP174" s="64" t="s">
        <v>20</v>
      </c>
      <c r="CQ174" s="17" t="s">
        <v>799</v>
      </c>
      <c r="CR174" s="29" t="s">
        <v>20</v>
      </c>
      <c r="CS174" s="29"/>
      <c r="CT174" s="53" t="s">
        <v>20</v>
      </c>
      <c r="CU174" s="53"/>
      <c r="CV174" s="131">
        <v>1.9259999999999999</v>
      </c>
      <c r="CW174" s="17" t="s">
        <v>800</v>
      </c>
      <c r="CX174" s="29">
        <v>6</v>
      </c>
      <c r="CY174" s="17"/>
      <c r="CZ174" s="17">
        <v>5</v>
      </c>
      <c r="DA174" s="17" t="s">
        <v>801</v>
      </c>
      <c r="DB174" s="30" t="s">
        <v>20</v>
      </c>
      <c r="DC174" s="31" t="s">
        <v>795</v>
      </c>
      <c r="DD174" t="s">
        <v>10</v>
      </c>
      <c r="DE174">
        <f t="shared" si="4"/>
        <v>8</v>
      </c>
    </row>
    <row r="175" spans="1:109" ht="19.149999999999999" customHeight="1" x14ac:dyDescent="0.3">
      <c r="A175" s="331">
        <v>36</v>
      </c>
      <c r="B175" s="123">
        <v>56151</v>
      </c>
      <c r="C175" s="6">
        <v>27</v>
      </c>
      <c r="D175" s="8" t="s">
        <v>2453</v>
      </c>
      <c r="E175" s="8"/>
      <c r="F175" s="32" t="s">
        <v>20</v>
      </c>
      <c r="G175" s="14"/>
      <c r="H175" s="30"/>
      <c r="I175" s="30"/>
      <c r="J175" s="107" t="s">
        <v>20</v>
      </c>
      <c r="K175" s="17"/>
      <c r="L175" s="52" t="s">
        <v>20</v>
      </c>
      <c r="N175" s="108" t="s">
        <v>20</v>
      </c>
      <c r="O175" s="109"/>
      <c r="P175" s="30" t="s">
        <v>20</v>
      </c>
      <c r="Q175" s="31"/>
      <c r="R175" s="64" t="s">
        <v>20</v>
      </c>
      <c r="S175" s="109"/>
      <c r="T175" s="22" t="s">
        <v>20</v>
      </c>
      <c r="U175" s="17" t="s">
        <v>802</v>
      </c>
      <c r="V175" s="110" t="s">
        <v>20</v>
      </c>
      <c r="W175" s="54"/>
      <c r="X175" s="111" t="s">
        <v>20</v>
      </c>
      <c r="Y175" s="25" t="s">
        <v>715</v>
      </c>
      <c r="Z175" s="29" t="s">
        <v>20</v>
      </c>
      <c r="AA175" s="17" t="s">
        <v>602</v>
      </c>
      <c r="AB175" s="53">
        <v>4</v>
      </c>
      <c r="AC175" s="17" t="s">
        <v>803</v>
      </c>
      <c r="AD175" s="29" t="s">
        <v>20</v>
      </c>
      <c r="AE175" s="17"/>
      <c r="AF175" s="112" t="s">
        <v>20</v>
      </c>
      <c r="AG175" s="17"/>
      <c r="AH175" s="30" t="s">
        <v>20</v>
      </c>
      <c r="AJ175" s="29" t="s">
        <v>20</v>
      </c>
      <c r="AK175" s="17"/>
      <c r="AL175" s="53" t="s">
        <v>20</v>
      </c>
      <c r="AN175" s="29" t="s">
        <v>20</v>
      </c>
      <c r="AO175" s="17"/>
      <c r="AP175" s="52" t="s">
        <v>20</v>
      </c>
      <c r="AQ175" s="114"/>
      <c r="AR175" s="29" t="s">
        <v>20</v>
      </c>
      <c r="AS175" s="17"/>
      <c r="AT175" s="52" t="s">
        <v>20</v>
      </c>
      <c r="AU175" s="114"/>
      <c r="AV175" s="52" t="s">
        <v>20</v>
      </c>
      <c r="AW175" s="114"/>
      <c r="AX175" s="59" t="s">
        <v>20</v>
      </c>
      <c r="AY175" s="17"/>
      <c r="AZ175" s="63" t="s">
        <v>20</v>
      </c>
      <c r="BA175" s="109"/>
      <c r="BB175" s="29" t="s">
        <v>20</v>
      </c>
      <c r="BC175" s="109"/>
      <c r="BD175" s="115" t="s">
        <v>20</v>
      </c>
      <c r="BE175" s="17"/>
      <c r="BF175" s="141" t="s">
        <v>10</v>
      </c>
      <c r="BG175" s="109"/>
      <c r="BH175" s="63" t="s">
        <v>20</v>
      </c>
      <c r="BI175" s="17"/>
      <c r="BJ175" s="29" t="s">
        <v>20</v>
      </c>
      <c r="BK175" s="17"/>
      <c r="BL175" s="29"/>
      <c r="BM175" s="29"/>
      <c r="BN175" s="29" t="s">
        <v>20</v>
      </c>
      <c r="BO175" s="17"/>
      <c r="BP175" s="52">
        <v>5.125</v>
      </c>
      <c r="BQ175" s="114" t="s">
        <v>804</v>
      </c>
      <c r="BR175" s="117" t="s">
        <v>20</v>
      </c>
      <c r="BS175" s="118"/>
      <c r="BT175" s="29" t="s">
        <v>20</v>
      </c>
      <c r="BU175" s="17"/>
      <c r="BV175" s="29" t="s">
        <v>20</v>
      </c>
      <c r="BW175" s="17"/>
      <c r="BX175" s="29" t="s">
        <v>20</v>
      </c>
      <c r="BY175" s="17"/>
      <c r="BZ175" s="119" t="s">
        <v>20</v>
      </c>
      <c r="CA175" s="114" t="s">
        <v>805</v>
      </c>
      <c r="CB175" s="29" t="s">
        <v>10</v>
      </c>
      <c r="CC175" s="17"/>
      <c r="CD175" s="29" t="s">
        <v>20</v>
      </c>
      <c r="CE175" s="17"/>
      <c r="CF175" s="30" t="s">
        <v>20</v>
      </c>
      <c r="CG175" s="31"/>
      <c r="CH175" s="29" t="s">
        <v>20</v>
      </c>
      <c r="CI175" s="57"/>
      <c r="CJ175" s="29" t="s">
        <v>20</v>
      </c>
      <c r="CK175" s="17"/>
      <c r="CL175" s="29" t="s">
        <v>20</v>
      </c>
      <c r="CM175" s="17"/>
      <c r="CN175" s="64" t="s">
        <v>20</v>
      </c>
      <c r="CO175" s="17"/>
      <c r="CP175" s="64" t="s">
        <v>20</v>
      </c>
      <c r="CQ175" s="17"/>
      <c r="CR175" s="29" t="s">
        <v>20</v>
      </c>
      <c r="CS175" s="17"/>
      <c r="CT175" s="53" t="s">
        <v>20</v>
      </c>
      <c r="CU175" s="109"/>
      <c r="CV175" s="131">
        <v>0.27500000000000002</v>
      </c>
      <c r="CW175" s="17" t="s">
        <v>806</v>
      </c>
      <c r="CX175" s="29">
        <v>6</v>
      </c>
      <c r="CY175" s="17"/>
      <c r="CZ175" s="17" t="s">
        <v>20</v>
      </c>
      <c r="DA175" s="17" t="s">
        <v>807</v>
      </c>
      <c r="DB175" s="30" t="s">
        <v>20</v>
      </c>
      <c r="DC175" s="31"/>
      <c r="DE175">
        <f t="shared" si="4"/>
        <v>4</v>
      </c>
    </row>
    <row r="176" spans="1:109" ht="19.149999999999999" customHeight="1" x14ac:dyDescent="0.3">
      <c r="A176" s="105">
        <v>37</v>
      </c>
      <c r="B176" s="328">
        <v>488991</v>
      </c>
      <c r="C176" s="330">
        <v>28</v>
      </c>
      <c r="D176" s="329" t="s">
        <v>2454</v>
      </c>
      <c r="E176" s="329"/>
      <c r="F176" s="336" t="s">
        <v>20</v>
      </c>
      <c r="G176" s="338"/>
      <c r="H176" s="340"/>
      <c r="I176" s="340"/>
      <c r="J176" s="400" t="s">
        <v>20</v>
      </c>
      <c r="K176" s="348"/>
      <c r="L176" s="351" t="s">
        <v>20</v>
      </c>
      <c r="M176" s="352" t="s">
        <v>808</v>
      </c>
      <c r="N176" s="345" t="s">
        <v>20</v>
      </c>
      <c r="O176" s="347" t="s">
        <v>10</v>
      </c>
      <c r="P176" s="340" t="s">
        <v>20</v>
      </c>
      <c r="Q176" s="341"/>
      <c r="R176" s="355">
        <v>6.35</v>
      </c>
      <c r="S176" s="331" t="s">
        <v>78</v>
      </c>
      <c r="T176" s="360">
        <v>0.39800000000000002</v>
      </c>
      <c r="U176" s="348" t="s">
        <v>587</v>
      </c>
      <c r="V176" s="365" t="s">
        <v>20</v>
      </c>
      <c r="W176" s="368"/>
      <c r="X176" s="370" t="s">
        <v>20</v>
      </c>
      <c r="Y176" s="373" t="s">
        <v>715</v>
      </c>
      <c r="Z176" s="362" t="s">
        <v>20</v>
      </c>
      <c r="AA176" s="348"/>
      <c r="AB176" s="342">
        <v>4</v>
      </c>
      <c r="AC176" s="348" t="s">
        <v>809</v>
      </c>
      <c r="AD176" s="362" t="s">
        <v>20</v>
      </c>
      <c r="AE176" s="348"/>
      <c r="AF176" s="112" t="s">
        <v>20</v>
      </c>
      <c r="AG176" s="348"/>
      <c r="AH176" s="340" t="s">
        <v>20</v>
      </c>
      <c r="AI176" s="341"/>
      <c r="AJ176" s="342">
        <v>6</v>
      </c>
      <c r="AK176" s="409" t="s">
        <v>810</v>
      </c>
      <c r="AL176" s="400">
        <v>6.5</v>
      </c>
      <c r="AM176" s="353" t="s">
        <v>811</v>
      </c>
      <c r="AN176" s="362" t="s">
        <v>20</v>
      </c>
      <c r="AO176" s="348"/>
      <c r="AP176" s="351" t="s">
        <v>20</v>
      </c>
      <c r="AQ176" s="379"/>
      <c r="AR176" s="362" t="s">
        <v>20</v>
      </c>
      <c r="AS176" s="348"/>
      <c r="AT176" s="351">
        <v>6</v>
      </c>
      <c r="AU176" s="379"/>
      <c r="AV176" s="351" t="s">
        <v>20</v>
      </c>
      <c r="AW176" s="379"/>
      <c r="AX176" s="380" t="s">
        <v>20</v>
      </c>
      <c r="AY176" s="348"/>
      <c r="AZ176" s="382" t="s">
        <v>20</v>
      </c>
      <c r="BA176" s="414" t="s">
        <v>812</v>
      </c>
      <c r="BB176" s="362" t="s">
        <v>20</v>
      </c>
      <c r="BC176" s="347"/>
      <c r="BD176" s="386" t="s">
        <v>20</v>
      </c>
      <c r="BE176" s="348"/>
      <c r="BF176" s="141" t="s">
        <v>10</v>
      </c>
      <c r="BG176" s="347"/>
      <c r="BH176" s="382" t="s">
        <v>20</v>
      </c>
      <c r="BI176" s="348"/>
      <c r="BJ176" s="362" t="s">
        <v>20</v>
      </c>
      <c r="BK176" s="348"/>
      <c r="BL176" s="362"/>
      <c r="BM176" s="362"/>
      <c r="BN176" s="362" t="s">
        <v>20</v>
      </c>
      <c r="BO176" s="348" t="s">
        <v>813</v>
      </c>
      <c r="BP176" s="351">
        <v>5.125</v>
      </c>
      <c r="BQ176" s="379"/>
      <c r="BR176" s="357" t="s">
        <v>20</v>
      </c>
      <c r="BS176" s="394"/>
      <c r="BT176" s="362" t="s">
        <v>20</v>
      </c>
      <c r="BU176" s="348" t="s">
        <v>814</v>
      </c>
      <c r="BV176" s="362" t="s">
        <v>20</v>
      </c>
      <c r="BW176" s="348" t="s">
        <v>626</v>
      </c>
      <c r="BX176" s="362" t="s">
        <v>20</v>
      </c>
      <c r="BY176" s="348" t="s">
        <v>815</v>
      </c>
      <c r="BZ176" s="396" t="s">
        <v>20</v>
      </c>
      <c r="CA176" s="379" t="s">
        <v>816</v>
      </c>
      <c r="CB176" s="362" t="s">
        <v>10</v>
      </c>
      <c r="CC176" s="348"/>
      <c r="CD176" s="362" t="s">
        <v>271</v>
      </c>
      <c r="CE176" s="348"/>
      <c r="CF176" s="340" t="s">
        <v>20</v>
      </c>
      <c r="CG176" s="341"/>
      <c r="CH176" s="362" t="s">
        <v>20</v>
      </c>
      <c r="CI176" s="354"/>
      <c r="CJ176" s="362">
        <v>4.5</v>
      </c>
      <c r="CK176" s="348"/>
      <c r="CL176" s="362">
        <v>7</v>
      </c>
      <c r="CM176" s="354" t="s">
        <v>817</v>
      </c>
      <c r="CN176" s="355" t="s">
        <v>20</v>
      </c>
      <c r="CO176" s="348"/>
      <c r="CP176" s="355" t="s">
        <v>20</v>
      </c>
      <c r="CQ176" s="348"/>
      <c r="CR176" s="362" t="s">
        <v>20</v>
      </c>
      <c r="CS176" s="348"/>
      <c r="CT176" s="342" t="s">
        <v>20</v>
      </c>
      <c r="CU176" s="347"/>
      <c r="CV176" s="362">
        <v>1.5</v>
      </c>
      <c r="CW176" s="348" t="s">
        <v>590</v>
      </c>
      <c r="CX176" s="362">
        <v>6</v>
      </c>
      <c r="CY176" s="348"/>
      <c r="CZ176" s="348" t="s">
        <v>20</v>
      </c>
      <c r="DA176" s="348"/>
      <c r="DB176" s="340" t="s">
        <v>20</v>
      </c>
      <c r="DC176" s="341"/>
      <c r="DD176" s="331"/>
      <c r="DE176" s="331">
        <f t="shared" si="4"/>
        <v>11</v>
      </c>
    </row>
    <row r="177" spans="1:109" ht="19.149999999999999" customHeight="1" x14ac:dyDescent="0.3">
      <c r="A177" s="331">
        <v>38</v>
      </c>
      <c r="B177" s="328"/>
      <c r="C177" s="330"/>
      <c r="D177" s="329"/>
      <c r="E177" s="329"/>
      <c r="F177" s="336"/>
      <c r="G177" s="338"/>
      <c r="H177" s="340"/>
      <c r="I177" s="340"/>
      <c r="J177" s="400"/>
      <c r="K177" s="348"/>
      <c r="L177" s="351"/>
      <c r="M177" s="352"/>
      <c r="N177" s="345"/>
      <c r="O177" s="347"/>
      <c r="P177" s="340"/>
      <c r="Q177" s="341"/>
      <c r="R177" s="355"/>
      <c r="S177" s="347"/>
      <c r="T177" s="360"/>
      <c r="U177" s="349"/>
      <c r="V177" s="365"/>
      <c r="W177" s="368"/>
      <c r="X177" s="370"/>
      <c r="Y177" s="373"/>
      <c r="Z177" s="362"/>
      <c r="AA177" s="348"/>
      <c r="AB177" s="362"/>
      <c r="AC177" s="348"/>
      <c r="AD177" s="362"/>
      <c r="AE177" s="348"/>
      <c r="AF177" s="112" t="s">
        <v>10</v>
      </c>
      <c r="AG177" s="348"/>
      <c r="AH177" s="340"/>
      <c r="AI177" s="341"/>
      <c r="AJ177" s="362"/>
      <c r="AK177" s="348"/>
      <c r="AL177" s="342"/>
      <c r="AM177" s="353"/>
      <c r="AN177" s="362"/>
      <c r="AO177" s="348"/>
      <c r="AP177" s="351"/>
      <c r="AQ177" s="379"/>
      <c r="AR177" s="362"/>
      <c r="AS177" s="348"/>
      <c r="AT177" s="351"/>
      <c r="AU177" s="379"/>
      <c r="AV177" s="351"/>
      <c r="AW177" s="379"/>
      <c r="AX177" s="380"/>
      <c r="AY177" s="348"/>
      <c r="AZ177" s="382"/>
      <c r="BA177" s="347"/>
      <c r="BB177" s="362"/>
      <c r="BC177" s="347"/>
      <c r="BD177" s="386"/>
      <c r="BE177" s="348"/>
      <c r="BF177" s="141"/>
      <c r="BG177" s="347"/>
      <c r="BH177" s="382"/>
      <c r="BI177" s="348"/>
      <c r="BJ177" s="362"/>
      <c r="BK177" s="348"/>
      <c r="BL177" s="362"/>
      <c r="BM177" s="362"/>
      <c r="BN177" s="362"/>
      <c r="BO177" s="348"/>
      <c r="BP177" s="351"/>
      <c r="BQ177" s="379"/>
      <c r="BR177" s="357"/>
      <c r="BS177" s="394"/>
      <c r="BT177" s="362"/>
      <c r="BU177" s="348"/>
      <c r="BV177" s="362"/>
      <c r="BW177" s="348"/>
      <c r="BX177" s="362"/>
      <c r="BY177" s="348"/>
      <c r="BZ177" s="396"/>
      <c r="CA177" s="379"/>
      <c r="CB177" s="362"/>
      <c r="CC177" s="348"/>
      <c r="CD177" s="362"/>
      <c r="CE177" s="348"/>
      <c r="CF177" s="340"/>
      <c r="CG177" s="341"/>
      <c r="CH177" s="362"/>
      <c r="CI177" s="354"/>
      <c r="CJ177" s="362"/>
      <c r="CK177" s="348"/>
      <c r="CL177" s="362"/>
      <c r="CM177" s="348"/>
      <c r="CN177" s="355"/>
      <c r="CO177" s="348"/>
      <c r="CP177" s="355"/>
      <c r="CQ177" s="348"/>
      <c r="CR177" s="362"/>
      <c r="CS177" s="348"/>
      <c r="CT177" s="342"/>
      <c r="CU177" s="347"/>
      <c r="CV177" s="362"/>
      <c r="CW177" s="348"/>
      <c r="CX177" s="362"/>
      <c r="CY177" s="348"/>
      <c r="CZ177" s="348"/>
      <c r="DA177" s="348"/>
      <c r="DB177" s="340"/>
      <c r="DC177" s="341"/>
      <c r="DD177" s="331"/>
      <c r="DE177" s="331"/>
    </row>
    <row r="178" spans="1:109" ht="19.149999999999999" customHeight="1" x14ac:dyDescent="0.3">
      <c r="A178" s="105">
        <v>39</v>
      </c>
      <c r="B178" s="328"/>
      <c r="C178" s="330"/>
      <c r="D178" s="332" t="s">
        <v>79</v>
      </c>
      <c r="E178" s="332"/>
      <c r="F178" s="336" t="s">
        <v>18</v>
      </c>
      <c r="G178" s="338"/>
      <c r="H178" s="340" t="s">
        <v>18</v>
      </c>
      <c r="I178" s="340"/>
      <c r="J178" s="340" t="s">
        <v>18</v>
      </c>
      <c r="K178" s="348"/>
      <c r="L178" s="350" t="s">
        <v>18</v>
      </c>
      <c r="M178" s="352"/>
      <c r="N178" s="345" t="s">
        <v>18</v>
      </c>
      <c r="O178" s="347"/>
      <c r="P178" s="355" t="s">
        <v>18</v>
      </c>
      <c r="Q178" s="341"/>
      <c r="R178" s="355" t="s">
        <v>18</v>
      </c>
      <c r="S178" s="347"/>
      <c r="T178" s="355" t="s">
        <v>18</v>
      </c>
      <c r="U178" s="349"/>
      <c r="V178" s="355" t="s">
        <v>18</v>
      </c>
      <c r="W178" s="368"/>
      <c r="X178" s="355" t="s">
        <v>18</v>
      </c>
      <c r="Y178" s="373"/>
      <c r="Z178" s="355" t="s">
        <v>18</v>
      </c>
      <c r="AA178" s="348"/>
      <c r="AB178" s="355" t="s">
        <v>18</v>
      </c>
      <c r="AC178" s="348"/>
      <c r="AD178" s="355" t="s">
        <v>18</v>
      </c>
      <c r="AE178" s="348"/>
      <c r="AF178" s="112" t="s">
        <v>18</v>
      </c>
      <c r="AG178" s="348"/>
      <c r="AH178" s="112" t="s">
        <v>18</v>
      </c>
      <c r="AI178" s="341"/>
      <c r="AJ178" s="112" t="s">
        <v>18</v>
      </c>
      <c r="AK178" s="348"/>
      <c r="AL178" s="112" t="s">
        <v>18</v>
      </c>
      <c r="AM178" s="353"/>
      <c r="AN178" s="112" t="s">
        <v>18</v>
      </c>
      <c r="AO178" s="348"/>
      <c r="AP178" s="350" t="s">
        <v>18</v>
      </c>
      <c r="AQ178" s="379"/>
      <c r="AR178" s="112" t="s">
        <v>18</v>
      </c>
      <c r="AS178" s="348"/>
      <c r="AT178" s="350" t="s">
        <v>18</v>
      </c>
      <c r="AU178" s="379"/>
      <c r="AV178" s="350" t="s">
        <v>18</v>
      </c>
      <c r="AW178" s="379"/>
      <c r="AX178" s="112" t="s">
        <v>18</v>
      </c>
      <c r="AY178" s="348"/>
      <c r="AZ178" s="112" t="s">
        <v>18</v>
      </c>
      <c r="BA178" s="347"/>
      <c r="BB178" s="112" t="s">
        <v>18</v>
      </c>
      <c r="BC178" s="347"/>
      <c r="BD178" s="112" t="s">
        <v>18</v>
      </c>
      <c r="BE178" s="348"/>
      <c r="BF178" s="112" t="s">
        <v>18</v>
      </c>
      <c r="BG178" s="347"/>
      <c r="BH178" s="362" t="s">
        <v>18</v>
      </c>
      <c r="BI178" s="348"/>
      <c r="BJ178" s="112" t="s">
        <v>18</v>
      </c>
      <c r="BK178" s="348"/>
      <c r="BL178" s="362" t="s">
        <v>18</v>
      </c>
      <c r="BM178" s="362"/>
      <c r="BN178" s="112" t="s">
        <v>18</v>
      </c>
      <c r="BO178" s="348"/>
      <c r="BP178" s="350" t="s">
        <v>18</v>
      </c>
      <c r="BQ178" s="379"/>
      <c r="BR178" s="112" t="s">
        <v>18</v>
      </c>
      <c r="BS178" s="394"/>
      <c r="BT178" s="362" t="s">
        <v>18</v>
      </c>
      <c r="BU178" s="348"/>
      <c r="BV178" s="112" t="s">
        <v>18</v>
      </c>
      <c r="BW178" s="348"/>
      <c r="BX178" s="362" t="s">
        <v>18</v>
      </c>
      <c r="BY178" s="348"/>
      <c r="BZ178" s="350" t="s">
        <v>18</v>
      </c>
      <c r="CA178" s="379"/>
      <c r="CB178" s="112" t="s">
        <v>18</v>
      </c>
      <c r="CC178" s="348"/>
      <c r="CD178" s="112" t="s">
        <v>18</v>
      </c>
      <c r="CE178" s="348"/>
      <c r="CF178" s="112" t="s">
        <v>18</v>
      </c>
      <c r="CG178" s="341"/>
      <c r="CH178" s="112" t="s">
        <v>18</v>
      </c>
      <c r="CI178" s="354"/>
      <c r="CJ178" s="112" t="s">
        <v>18</v>
      </c>
      <c r="CK178" s="348"/>
      <c r="CL178" s="112" t="s">
        <v>18</v>
      </c>
      <c r="CM178" s="348"/>
      <c r="CN178" s="112" t="s">
        <v>18</v>
      </c>
      <c r="CO178" s="348"/>
      <c r="CP178" s="112" t="s">
        <v>18</v>
      </c>
      <c r="CQ178" s="348"/>
      <c r="CR178" s="112" t="s">
        <v>18</v>
      </c>
      <c r="CS178" s="348"/>
      <c r="CT178" s="112" t="s">
        <v>18</v>
      </c>
      <c r="CU178" s="347"/>
      <c r="CV178" s="112" t="s">
        <v>18</v>
      </c>
      <c r="CW178" s="348"/>
      <c r="CX178" s="112" t="s">
        <v>18</v>
      </c>
      <c r="CY178" s="348"/>
      <c r="CZ178" s="112" t="s">
        <v>18</v>
      </c>
      <c r="DA178" s="348"/>
      <c r="DB178" s="112" t="s">
        <v>18</v>
      </c>
      <c r="DC178" s="341"/>
      <c r="DD178" s="331"/>
      <c r="DE178" s="331"/>
    </row>
    <row r="179" spans="1:109" ht="19.149999999999999" customHeight="1" x14ac:dyDescent="0.3">
      <c r="A179" s="473">
        <v>44</v>
      </c>
      <c r="B179" s="504">
        <v>2213</v>
      </c>
      <c r="C179" s="505">
        <v>33</v>
      </c>
      <c r="D179" s="506" t="s">
        <v>2415</v>
      </c>
      <c r="E179" s="447"/>
      <c r="F179" s="449" t="s">
        <v>20</v>
      </c>
      <c r="G179" s="450"/>
      <c r="H179" s="451" t="s">
        <v>10</v>
      </c>
      <c r="I179" s="451"/>
      <c r="J179" s="342">
        <v>6.5</v>
      </c>
      <c r="K179" s="452"/>
      <c r="L179" s="351">
        <v>5.6</v>
      </c>
      <c r="M179" s="352" t="s">
        <v>868</v>
      </c>
      <c r="N179" s="345" t="s">
        <v>20</v>
      </c>
      <c r="O179" s="347" t="s">
        <v>900</v>
      </c>
      <c r="P179" s="340" t="s">
        <v>20</v>
      </c>
      <c r="Q179" s="341"/>
      <c r="R179" s="453" t="s">
        <v>20</v>
      </c>
      <c r="S179" s="452"/>
      <c r="T179" s="454" t="s">
        <v>20</v>
      </c>
      <c r="U179" s="456"/>
      <c r="V179" s="404" t="s">
        <v>20</v>
      </c>
      <c r="W179" s="405"/>
      <c r="X179" s="406" t="s">
        <v>20</v>
      </c>
      <c r="Y179" s="373" t="s">
        <v>715</v>
      </c>
      <c r="Z179" s="459" t="s">
        <v>20</v>
      </c>
      <c r="AA179" s="460" t="s">
        <v>901</v>
      </c>
      <c r="AB179" s="407">
        <v>5.8849999999999998</v>
      </c>
      <c r="AC179" s="348" t="s">
        <v>902</v>
      </c>
      <c r="AD179" s="362" t="s">
        <v>20</v>
      </c>
      <c r="AE179" s="348"/>
      <c r="AF179" s="112" t="s">
        <v>20</v>
      </c>
      <c r="AG179" s="348"/>
      <c r="AH179" s="340">
        <v>7</v>
      </c>
      <c r="AI179" s="341" t="s">
        <v>874</v>
      </c>
      <c r="AJ179" s="362">
        <v>6</v>
      </c>
      <c r="AK179" s="348" t="s">
        <v>875</v>
      </c>
      <c r="AL179" s="342">
        <v>6.5</v>
      </c>
      <c r="AM179" s="353" t="s">
        <v>876</v>
      </c>
      <c r="AN179" s="342" t="s">
        <v>271</v>
      </c>
      <c r="AO179" s="348" t="s">
        <v>903</v>
      </c>
      <c r="AP179" s="351">
        <v>3.9</v>
      </c>
      <c r="AQ179" s="379" t="s">
        <v>904</v>
      </c>
      <c r="AR179" s="406">
        <v>5.5</v>
      </c>
      <c r="AS179" s="373" t="s">
        <v>99</v>
      </c>
      <c r="AT179" s="351" t="s">
        <v>20</v>
      </c>
      <c r="AU179" s="379"/>
      <c r="AV179" s="351" t="s">
        <v>20</v>
      </c>
      <c r="AW179" s="379"/>
      <c r="AX179" s="380" t="s">
        <v>20</v>
      </c>
      <c r="AY179" s="348"/>
      <c r="AZ179" s="412">
        <v>6.875</v>
      </c>
      <c r="BA179" s="347" t="s">
        <v>881</v>
      </c>
      <c r="BB179" s="370">
        <v>7</v>
      </c>
      <c r="BC179" s="415" t="s">
        <v>905</v>
      </c>
      <c r="BD179" s="416">
        <v>4.2249999999999996</v>
      </c>
      <c r="BE179" s="348" t="s">
        <v>906</v>
      </c>
      <c r="BF179" s="137">
        <f>0.1%+0.39%</f>
        <v>4.8999999999999998E-3</v>
      </c>
      <c r="BG179" s="347" t="s">
        <v>884</v>
      </c>
      <c r="BH179" s="412">
        <v>5.5</v>
      </c>
      <c r="BI179" s="348" t="s">
        <v>907</v>
      </c>
      <c r="BJ179" s="362" t="s">
        <v>20</v>
      </c>
      <c r="BK179" s="348" t="s">
        <v>908</v>
      </c>
      <c r="BL179" s="362" t="s">
        <v>10</v>
      </c>
      <c r="BM179" s="348"/>
      <c r="BN179" s="362" t="s">
        <v>20</v>
      </c>
      <c r="BO179" s="348"/>
      <c r="BP179" s="351">
        <v>5.125</v>
      </c>
      <c r="BQ179" s="379" t="s">
        <v>909</v>
      </c>
      <c r="BR179" s="357" t="s">
        <v>20</v>
      </c>
      <c r="BS179" s="394"/>
      <c r="BT179" s="342" t="s">
        <v>20</v>
      </c>
      <c r="BU179" s="348" t="s">
        <v>910</v>
      </c>
      <c r="BV179" s="362" t="s">
        <v>20</v>
      </c>
      <c r="BW179" s="348"/>
      <c r="BX179" s="362" t="s">
        <v>20</v>
      </c>
      <c r="BY179" s="348" t="s">
        <v>911</v>
      </c>
      <c r="BZ179" s="396" t="s">
        <v>20</v>
      </c>
      <c r="CA179" s="379"/>
      <c r="CB179" s="362"/>
      <c r="CC179" s="348"/>
      <c r="CD179" s="342" t="s">
        <v>20</v>
      </c>
      <c r="CE179" s="354"/>
      <c r="CF179" s="340">
        <v>7</v>
      </c>
      <c r="CG179" s="341" t="s">
        <v>100</v>
      </c>
      <c r="CH179" s="342" t="s">
        <v>20</v>
      </c>
      <c r="CI179" s="354" t="s">
        <v>912</v>
      </c>
      <c r="CJ179" s="362" t="s">
        <v>20</v>
      </c>
      <c r="CK179" s="348"/>
      <c r="CL179" s="362">
        <v>1</v>
      </c>
      <c r="CM179" s="349" t="s">
        <v>913</v>
      </c>
      <c r="CN179" s="358" t="s">
        <v>20</v>
      </c>
      <c r="CO179" s="348"/>
      <c r="CP179" s="355" t="s">
        <v>20</v>
      </c>
      <c r="CQ179" s="348" t="s">
        <v>914</v>
      </c>
      <c r="CR179" s="362" t="s">
        <v>20</v>
      </c>
      <c r="CS179" s="348"/>
      <c r="CT179" s="342" t="s">
        <v>20</v>
      </c>
      <c r="CU179" s="347" t="s">
        <v>915</v>
      </c>
      <c r="CV179" s="466">
        <v>5.0289999999999999</v>
      </c>
      <c r="CW179" s="348" t="s">
        <v>896</v>
      </c>
      <c r="CX179" s="362">
        <v>4.4000000000000004</v>
      </c>
      <c r="CY179" s="348" t="s">
        <v>916</v>
      </c>
      <c r="CZ179" s="348" t="s">
        <v>20</v>
      </c>
      <c r="DA179" s="348"/>
      <c r="DB179" s="340" t="s">
        <v>20</v>
      </c>
      <c r="DC179" s="341" t="s">
        <v>917</v>
      </c>
      <c r="DD179" s="331" t="s">
        <v>10</v>
      </c>
      <c r="DE179" s="331">
        <f>COUNT(F179:DB179)</f>
        <v>18</v>
      </c>
    </row>
    <row r="180" spans="1:109" ht="19.149999999999999" customHeight="1" x14ac:dyDescent="0.3">
      <c r="A180" s="526">
        <v>47</v>
      </c>
      <c r="B180" s="504">
        <v>22132</v>
      </c>
      <c r="C180" s="505">
        <v>36</v>
      </c>
      <c r="D180" s="506" t="s">
        <v>2418</v>
      </c>
      <c r="E180" s="329"/>
      <c r="F180" s="336" t="s">
        <v>20</v>
      </c>
      <c r="G180" s="338"/>
      <c r="H180" s="340"/>
      <c r="I180" s="340"/>
      <c r="J180" s="342">
        <v>6.5</v>
      </c>
      <c r="K180" s="347" t="s">
        <v>952</v>
      </c>
      <c r="L180" s="351" t="s">
        <v>20</v>
      </c>
      <c r="M180" s="352"/>
      <c r="N180" s="345" t="s">
        <v>20</v>
      </c>
      <c r="O180" s="347" t="s">
        <v>953</v>
      </c>
      <c r="P180" s="340" t="s">
        <v>20</v>
      </c>
      <c r="Q180" s="341"/>
      <c r="R180" s="358">
        <v>6.35</v>
      </c>
      <c r="S180" s="347" t="s">
        <v>107</v>
      </c>
      <c r="T180" s="403">
        <v>0.39800000000000002</v>
      </c>
      <c r="U180" s="348" t="s">
        <v>587</v>
      </c>
      <c r="V180" s="365">
        <v>5.75</v>
      </c>
      <c r="W180" s="405" t="s">
        <v>954</v>
      </c>
      <c r="X180" s="406" t="s">
        <v>20</v>
      </c>
      <c r="Y180" s="373" t="s">
        <v>715</v>
      </c>
      <c r="Z180" s="362" t="s">
        <v>20</v>
      </c>
      <c r="AA180" s="348" t="s">
        <v>602</v>
      </c>
      <c r="AB180" s="407">
        <v>5.8849999999999998</v>
      </c>
      <c r="AC180" s="348" t="s">
        <v>856</v>
      </c>
      <c r="AD180" s="362" t="s">
        <v>20</v>
      </c>
      <c r="AE180" s="348"/>
      <c r="AF180" s="112" t="s">
        <v>20</v>
      </c>
      <c r="AG180" s="348"/>
      <c r="AH180" s="340" t="s">
        <v>20</v>
      </c>
      <c r="AI180" s="341"/>
      <c r="AJ180" s="362">
        <v>6</v>
      </c>
      <c r="AK180" s="348"/>
      <c r="AL180" s="342" t="s">
        <v>20</v>
      </c>
      <c r="AM180" s="353"/>
      <c r="AN180" s="362">
        <v>6</v>
      </c>
      <c r="AO180" s="348" t="s">
        <v>955</v>
      </c>
      <c r="AP180" s="351" t="s">
        <v>20</v>
      </c>
      <c r="AQ180" s="379"/>
      <c r="AR180" s="362" t="s">
        <v>20</v>
      </c>
      <c r="AS180" s="348"/>
      <c r="AT180" s="351" t="s">
        <v>20</v>
      </c>
      <c r="AU180" s="379"/>
      <c r="AV180" s="351" t="s">
        <v>20</v>
      </c>
      <c r="AW180" s="379"/>
      <c r="AX180" s="380" t="s">
        <v>20</v>
      </c>
      <c r="AY180" s="362"/>
      <c r="AZ180" s="412" t="s">
        <v>271</v>
      </c>
      <c r="BA180" s="347" t="s">
        <v>956</v>
      </c>
      <c r="BB180" s="362" t="s">
        <v>20</v>
      </c>
      <c r="BC180" s="347"/>
      <c r="BD180" s="386" t="s">
        <v>20</v>
      </c>
      <c r="BE180" s="362"/>
      <c r="BF180" s="137">
        <f>0.1%+0.39%</f>
        <v>4.8999999999999998E-3</v>
      </c>
      <c r="BG180" s="347" t="s">
        <v>957</v>
      </c>
      <c r="BH180" s="382">
        <v>5.5</v>
      </c>
      <c r="BI180" s="348" t="s">
        <v>958</v>
      </c>
      <c r="BJ180" s="362" t="s">
        <v>20</v>
      </c>
      <c r="BK180" s="362"/>
      <c r="BL180" s="362"/>
      <c r="BM180" s="348"/>
      <c r="BN180" s="342">
        <v>6.875</v>
      </c>
      <c r="BO180" s="348" t="s">
        <v>959</v>
      </c>
      <c r="BP180" s="351">
        <v>5.125</v>
      </c>
      <c r="BQ180" s="379" t="s">
        <v>960</v>
      </c>
      <c r="BR180" s="357" t="s">
        <v>20</v>
      </c>
      <c r="BS180" s="394" t="s">
        <v>10</v>
      </c>
      <c r="BT180" s="362" t="s">
        <v>20</v>
      </c>
      <c r="BU180" s="362"/>
      <c r="BV180" s="362" t="s">
        <v>20</v>
      </c>
      <c r="BW180" s="362"/>
      <c r="BX180" s="362" t="s">
        <v>20</v>
      </c>
      <c r="BY180" s="362"/>
      <c r="BZ180" s="396" t="s">
        <v>20</v>
      </c>
      <c r="CA180" s="379"/>
      <c r="CB180" s="362"/>
      <c r="CC180" s="348"/>
      <c r="CD180" s="342" t="s">
        <v>20</v>
      </c>
      <c r="CE180" s="362"/>
      <c r="CF180" s="340" t="s">
        <v>20</v>
      </c>
      <c r="CG180" s="341"/>
      <c r="CH180" s="342" t="s">
        <v>20</v>
      </c>
      <c r="CI180" s="354"/>
      <c r="CJ180" s="362">
        <v>4.5</v>
      </c>
      <c r="CK180" s="348" t="s">
        <v>961</v>
      </c>
      <c r="CL180" s="362" t="s">
        <v>20</v>
      </c>
      <c r="CM180" s="348"/>
      <c r="CN180" s="358">
        <v>6.25</v>
      </c>
      <c r="CO180" s="423" t="s">
        <v>962</v>
      </c>
      <c r="CP180" s="355" t="s">
        <v>20</v>
      </c>
      <c r="CQ180" s="362"/>
      <c r="CR180" s="362" t="s">
        <v>20</v>
      </c>
      <c r="CS180" s="362"/>
      <c r="CT180" s="342" t="s">
        <v>20</v>
      </c>
      <c r="CU180" s="342"/>
      <c r="CV180" s="466">
        <v>3.8519999999999999</v>
      </c>
      <c r="CW180" s="348" t="s">
        <v>963</v>
      </c>
      <c r="CX180" s="362" t="s">
        <v>20</v>
      </c>
      <c r="CY180" s="348" t="s">
        <v>964</v>
      </c>
      <c r="CZ180" s="348" t="s">
        <v>20</v>
      </c>
      <c r="DA180" s="348"/>
      <c r="DB180" s="340" t="s">
        <v>20</v>
      </c>
      <c r="DC180" s="341" t="s">
        <v>965</v>
      </c>
      <c r="DD180" s="331" t="s">
        <v>10</v>
      </c>
      <c r="DE180" s="331">
        <f>COUNT(F180:DB180)</f>
        <v>14</v>
      </c>
    </row>
    <row r="181" spans="1:109" ht="19.149999999999999" customHeight="1" x14ac:dyDescent="0.3">
      <c r="A181" s="105"/>
      <c r="B181" s="328"/>
      <c r="C181" s="330"/>
      <c r="D181" s="329"/>
      <c r="E181" s="329"/>
      <c r="F181" s="336"/>
      <c r="G181" s="338"/>
      <c r="H181" s="340"/>
      <c r="I181" s="340"/>
      <c r="J181" s="342"/>
      <c r="K181" s="347"/>
      <c r="L181" s="351"/>
      <c r="M181" s="352"/>
      <c r="N181" s="345"/>
      <c r="O181" s="347"/>
      <c r="P181" s="340"/>
      <c r="Q181" s="341"/>
      <c r="R181" s="358"/>
      <c r="S181" s="347"/>
      <c r="T181" s="403"/>
      <c r="U181" s="348"/>
      <c r="V181" s="365"/>
      <c r="W181" s="405"/>
      <c r="X181" s="406"/>
      <c r="Y181" s="373"/>
      <c r="Z181" s="362"/>
      <c r="AA181" s="348"/>
      <c r="AB181" s="407"/>
      <c r="AC181" s="348"/>
      <c r="AD181" s="362"/>
      <c r="AE181" s="348"/>
      <c r="AF181" s="112"/>
      <c r="AG181" s="348"/>
      <c r="AH181" s="340"/>
      <c r="AI181" s="341"/>
      <c r="AJ181" s="362"/>
      <c r="AK181" s="348"/>
      <c r="AL181" s="342"/>
      <c r="AM181" s="353"/>
      <c r="AN181" s="362"/>
      <c r="AO181" s="348"/>
      <c r="AP181" s="351"/>
      <c r="AQ181" s="379"/>
      <c r="AR181" s="362"/>
      <c r="AS181" s="348"/>
      <c r="AT181" s="351"/>
      <c r="AU181" s="379"/>
      <c r="AV181" s="351"/>
      <c r="AW181" s="379"/>
      <c r="AX181" s="380"/>
      <c r="AY181" s="362"/>
      <c r="AZ181" s="412"/>
      <c r="BA181" s="347"/>
      <c r="BB181" s="362"/>
      <c r="BC181" s="347"/>
      <c r="BD181" s="386"/>
      <c r="BE181" s="362"/>
      <c r="BF181" s="137"/>
      <c r="BG181" s="347"/>
      <c r="BH181" s="382"/>
      <c r="BI181" s="348"/>
      <c r="BJ181" s="362"/>
      <c r="BK181" s="362"/>
      <c r="BL181" s="362"/>
      <c r="BM181" s="348"/>
      <c r="BN181" s="342"/>
      <c r="BO181" s="348"/>
      <c r="BP181" s="351"/>
      <c r="BQ181" s="379"/>
      <c r="BR181" s="357"/>
      <c r="BS181" s="394"/>
      <c r="BT181" s="362"/>
      <c r="BU181" s="362"/>
      <c r="BV181" s="362"/>
      <c r="BW181" s="362"/>
      <c r="BX181" s="362"/>
      <c r="BY181" s="362"/>
      <c r="BZ181" s="396"/>
      <c r="CA181" s="379"/>
      <c r="CB181" s="362"/>
      <c r="CC181" s="348"/>
      <c r="CD181" s="342"/>
      <c r="CE181" s="362"/>
      <c r="CF181" s="340"/>
      <c r="CG181" s="341"/>
      <c r="CH181" s="342"/>
      <c r="CI181" s="354"/>
      <c r="CJ181" s="362"/>
      <c r="CK181" s="348"/>
      <c r="CL181" s="362"/>
      <c r="CM181" s="348"/>
      <c r="CN181" s="358"/>
      <c r="CO181" s="423"/>
      <c r="CP181" s="355"/>
      <c r="CQ181" s="362"/>
      <c r="CR181" s="362"/>
      <c r="CS181" s="362"/>
      <c r="CT181" s="342"/>
      <c r="CU181" s="342"/>
      <c r="CV181" s="466"/>
      <c r="CW181" s="348"/>
      <c r="CX181" s="362"/>
      <c r="CY181" s="348"/>
      <c r="CZ181" s="348"/>
      <c r="DA181" s="348"/>
      <c r="DB181" s="340"/>
      <c r="DC181" s="341"/>
      <c r="DD181" s="331"/>
      <c r="DE181" s="331"/>
    </row>
    <row r="182" spans="1:109" ht="19.149999999999999" customHeight="1" x14ac:dyDescent="0.3">
      <c r="A182" s="105">
        <v>58</v>
      </c>
      <c r="B182" s="328"/>
      <c r="C182" s="330"/>
      <c r="D182" s="332" t="s">
        <v>117</v>
      </c>
      <c r="E182" s="332"/>
      <c r="F182" s="336" t="s">
        <v>18</v>
      </c>
      <c r="G182" s="338"/>
      <c r="H182" s="340" t="s">
        <v>18</v>
      </c>
      <c r="I182" s="340"/>
      <c r="J182" s="340" t="s">
        <v>18</v>
      </c>
      <c r="K182" s="347"/>
      <c r="L182" s="350" t="s">
        <v>18</v>
      </c>
      <c r="M182" s="352"/>
      <c r="N182" s="345" t="s">
        <v>18</v>
      </c>
      <c r="O182" s="347"/>
      <c r="P182" s="355" t="s">
        <v>18</v>
      </c>
      <c r="Q182" s="341"/>
      <c r="R182" s="355" t="s">
        <v>18</v>
      </c>
      <c r="S182" s="347"/>
      <c r="T182" s="355" t="s">
        <v>18</v>
      </c>
      <c r="U182" s="348"/>
      <c r="V182" s="355" t="s">
        <v>18</v>
      </c>
      <c r="W182" s="368"/>
      <c r="X182" s="355" t="s">
        <v>18</v>
      </c>
      <c r="Y182" s="373"/>
      <c r="Z182" s="355" t="s">
        <v>18</v>
      </c>
      <c r="AA182" s="348"/>
      <c r="AB182" s="355" t="s">
        <v>18</v>
      </c>
      <c r="AC182" s="348"/>
      <c r="AD182" s="355" t="s">
        <v>18</v>
      </c>
      <c r="AE182" s="348"/>
      <c r="AF182" s="112" t="s">
        <v>18</v>
      </c>
      <c r="AG182" s="348"/>
      <c r="AH182" s="112" t="s">
        <v>18</v>
      </c>
      <c r="AI182" s="341"/>
      <c r="AJ182" s="112" t="s">
        <v>18</v>
      </c>
      <c r="AK182" s="348"/>
      <c r="AL182" s="112" t="s">
        <v>18</v>
      </c>
      <c r="AM182" s="353"/>
      <c r="AN182" s="112" t="s">
        <v>18</v>
      </c>
      <c r="AO182" s="348"/>
      <c r="AP182" s="378" t="s">
        <v>18</v>
      </c>
      <c r="AQ182" s="379"/>
      <c r="AR182" s="112" t="s">
        <v>18</v>
      </c>
      <c r="AS182" s="348"/>
      <c r="AT182" s="350" t="s">
        <v>18</v>
      </c>
      <c r="AU182" s="379"/>
      <c r="AV182" s="350" t="s">
        <v>18</v>
      </c>
      <c r="AW182" s="379"/>
      <c r="AX182" s="112" t="s">
        <v>18</v>
      </c>
      <c r="AY182" s="348"/>
      <c r="AZ182" s="112" t="s">
        <v>18</v>
      </c>
      <c r="BA182" s="347"/>
      <c r="BB182" s="362" t="s">
        <v>18</v>
      </c>
      <c r="BC182" s="347"/>
      <c r="BD182" s="112" t="s">
        <v>18</v>
      </c>
      <c r="BE182" s="348"/>
      <c r="BF182" s="362" t="s">
        <v>18</v>
      </c>
      <c r="BG182" s="347"/>
      <c r="BH182" s="362" t="s">
        <v>18</v>
      </c>
      <c r="BI182" s="348"/>
      <c r="BJ182" s="112" t="s">
        <v>18</v>
      </c>
      <c r="BK182" s="348"/>
      <c r="BL182" s="362" t="s">
        <v>18</v>
      </c>
      <c r="BM182" s="362"/>
      <c r="BN182" s="112" t="s">
        <v>18</v>
      </c>
      <c r="BO182" s="348"/>
      <c r="BP182" s="350" t="s">
        <v>18</v>
      </c>
      <c r="BQ182" s="379"/>
      <c r="BR182" s="112" t="s">
        <v>18</v>
      </c>
      <c r="BS182" s="394"/>
      <c r="BT182" s="362" t="s">
        <v>18</v>
      </c>
      <c r="BU182" s="348"/>
      <c r="BV182" s="112" t="s">
        <v>18</v>
      </c>
      <c r="BW182" s="348"/>
      <c r="BX182" s="362" t="s">
        <v>18</v>
      </c>
      <c r="BY182" s="348"/>
      <c r="BZ182" s="350" t="s">
        <v>18</v>
      </c>
      <c r="CA182" s="379"/>
      <c r="CB182" s="112" t="s">
        <v>18</v>
      </c>
      <c r="CC182" s="348"/>
      <c r="CD182" s="112" t="s">
        <v>18</v>
      </c>
      <c r="CE182" s="348"/>
      <c r="CF182" s="362" t="s">
        <v>18</v>
      </c>
      <c r="CG182" s="341"/>
      <c r="CH182" s="112" t="s">
        <v>18</v>
      </c>
      <c r="CI182" s="354"/>
      <c r="CJ182" s="112" t="s">
        <v>18</v>
      </c>
      <c r="CK182" s="348"/>
      <c r="CL182" s="112" t="s">
        <v>18</v>
      </c>
      <c r="CM182" s="348"/>
      <c r="CN182" s="112" t="s">
        <v>18</v>
      </c>
      <c r="CO182" s="348"/>
      <c r="CP182" s="362" t="s">
        <v>18</v>
      </c>
      <c r="CQ182" s="348"/>
      <c r="CR182" s="112" t="s">
        <v>18</v>
      </c>
      <c r="CS182" s="348"/>
      <c r="CT182" s="112" t="s">
        <v>18</v>
      </c>
      <c r="CU182" s="347"/>
      <c r="CV182" s="112" t="s">
        <v>18</v>
      </c>
      <c r="CW182" s="348"/>
      <c r="CX182" s="112" t="s">
        <v>18</v>
      </c>
      <c r="CY182" s="348"/>
      <c r="CZ182" s="112" t="s">
        <v>18</v>
      </c>
      <c r="DA182" s="348"/>
      <c r="DB182" s="112" t="s">
        <v>18</v>
      </c>
      <c r="DC182" s="341"/>
      <c r="DD182" s="331"/>
      <c r="DE182" s="331"/>
    </row>
    <row r="183" spans="1:109" ht="19.149999999999999" customHeight="1" x14ac:dyDescent="0.3">
      <c r="A183" s="331">
        <v>59</v>
      </c>
      <c r="B183" s="328">
        <v>5221</v>
      </c>
      <c r="C183" s="330">
        <v>45</v>
      </c>
      <c r="D183" s="329" t="s">
        <v>2461</v>
      </c>
      <c r="E183" s="329"/>
      <c r="F183" s="336" t="s">
        <v>20</v>
      </c>
      <c r="G183" s="338"/>
      <c r="H183" s="340"/>
      <c r="I183" s="340"/>
      <c r="J183" s="342" t="s">
        <v>20</v>
      </c>
      <c r="K183" s="347"/>
      <c r="L183" s="351" t="s">
        <v>20</v>
      </c>
      <c r="M183" s="352"/>
      <c r="N183" s="345" t="s">
        <v>20</v>
      </c>
      <c r="O183" s="347"/>
      <c r="P183" s="340" t="s">
        <v>20</v>
      </c>
      <c r="Q183" s="341"/>
      <c r="R183" s="355" t="s">
        <v>20</v>
      </c>
      <c r="S183" s="347"/>
      <c r="T183" s="403" t="s">
        <v>20</v>
      </c>
      <c r="U183" s="348"/>
      <c r="V183" s="365" t="s">
        <v>20</v>
      </c>
      <c r="W183" s="368"/>
      <c r="X183" s="370" t="s">
        <v>20</v>
      </c>
      <c r="Y183" s="373" t="s">
        <v>715</v>
      </c>
      <c r="Z183" s="362" t="s">
        <v>20</v>
      </c>
      <c r="AA183" s="348" t="s">
        <v>10</v>
      </c>
      <c r="AB183" s="342" t="s">
        <v>20</v>
      </c>
      <c r="AC183" s="348" t="s">
        <v>1039</v>
      </c>
      <c r="AD183" s="362" t="s">
        <v>20</v>
      </c>
      <c r="AE183" s="348"/>
      <c r="AF183" s="112" t="s">
        <v>20</v>
      </c>
      <c r="AG183" s="348"/>
      <c r="AH183" s="340" t="s">
        <v>20</v>
      </c>
      <c r="AI183" s="341"/>
      <c r="AJ183" s="362">
        <v>6</v>
      </c>
      <c r="AK183" s="348" t="s">
        <v>1040</v>
      </c>
      <c r="AL183" s="342" t="s">
        <v>20</v>
      </c>
      <c r="AM183" s="353"/>
      <c r="AN183" s="362" t="s">
        <v>20</v>
      </c>
      <c r="AO183" s="348"/>
      <c r="AP183" s="351" t="s">
        <v>20</v>
      </c>
      <c r="AQ183" s="379"/>
      <c r="AR183" s="362" t="s">
        <v>20</v>
      </c>
      <c r="AS183" s="348"/>
      <c r="AT183" s="351" t="s">
        <v>20</v>
      </c>
      <c r="AU183" s="379"/>
      <c r="AV183" s="351" t="s">
        <v>20</v>
      </c>
      <c r="AW183" s="379"/>
      <c r="AX183" s="380" t="s">
        <v>20</v>
      </c>
      <c r="AY183" s="362"/>
      <c r="AZ183" s="382" t="s">
        <v>20</v>
      </c>
      <c r="BA183" s="347"/>
      <c r="BB183" s="362" t="s">
        <v>20</v>
      </c>
      <c r="BC183" s="347"/>
      <c r="BD183" s="386" t="s">
        <v>20</v>
      </c>
      <c r="BE183" s="362"/>
      <c r="BF183" s="163"/>
      <c r="BG183" s="347"/>
      <c r="BH183" s="382" t="s">
        <v>20</v>
      </c>
      <c r="BI183" s="348"/>
      <c r="BJ183" s="362" t="s">
        <v>20</v>
      </c>
      <c r="BK183" s="362"/>
      <c r="BL183" s="362"/>
      <c r="BM183" s="362"/>
      <c r="BN183" s="362" t="s">
        <v>20</v>
      </c>
      <c r="BO183" s="362"/>
      <c r="BP183" s="351">
        <v>5.125</v>
      </c>
      <c r="BQ183" s="379"/>
      <c r="BR183" s="357" t="s">
        <v>20</v>
      </c>
      <c r="BS183" s="394"/>
      <c r="BT183" s="362" t="s">
        <v>20</v>
      </c>
      <c r="BU183" s="362"/>
      <c r="BV183" s="362" t="s">
        <v>20</v>
      </c>
      <c r="BW183" s="362"/>
      <c r="BX183" s="362" t="s">
        <v>20</v>
      </c>
      <c r="BY183" s="362"/>
      <c r="BZ183" s="396" t="s">
        <v>20</v>
      </c>
      <c r="CA183" s="379"/>
      <c r="CB183" s="362"/>
      <c r="CC183" s="348"/>
      <c r="CD183" s="362" t="s">
        <v>20</v>
      </c>
      <c r="CE183" s="362"/>
      <c r="CF183" s="340" t="s">
        <v>20</v>
      </c>
      <c r="CG183" s="341"/>
      <c r="CH183" s="362" t="s">
        <v>20</v>
      </c>
      <c r="CI183" s="354"/>
      <c r="CJ183" s="342" t="s">
        <v>20</v>
      </c>
      <c r="CK183" s="348" t="s">
        <v>1041</v>
      </c>
      <c r="CL183" s="362" t="s">
        <v>20</v>
      </c>
      <c r="CM183" s="348"/>
      <c r="CN183" s="355" t="s">
        <v>20</v>
      </c>
      <c r="CO183" s="423"/>
      <c r="CP183" s="355" t="s">
        <v>20</v>
      </c>
      <c r="CQ183" s="362"/>
      <c r="CR183" s="362" t="s">
        <v>20</v>
      </c>
      <c r="CS183" s="362"/>
      <c r="CT183" s="342" t="s">
        <v>20</v>
      </c>
      <c r="CU183" s="342"/>
      <c r="CV183" s="362">
        <v>1.5</v>
      </c>
      <c r="CW183" s="348" t="s">
        <v>590</v>
      </c>
      <c r="CX183" s="362" t="s">
        <v>20</v>
      </c>
      <c r="CY183" s="348" t="s">
        <v>1042</v>
      </c>
      <c r="CZ183" s="348" t="s">
        <v>20</v>
      </c>
      <c r="DA183" s="348"/>
      <c r="DB183" s="340" t="s">
        <v>20</v>
      </c>
      <c r="DC183" s="341" t="s">
        <v>1043</v>
      </c>
      <c r="DD183" s="331" t="s">
        <v>10</v>
      </c>
      <c r="DE183" s="331">
        <f t="shared" ref="DE183:DE190" si="5">COUNT(F183:DB183)</f>
        <v>3</v>
      </c>
    </row>
    <row r="184" spans="1:109" ht="19.149999999999999" customHeight="1" x14ac:dyDescent="0.3">
      <c r="A184" s="105">
        <v>60</v>
      </c>
      <c r="B184" s="123">
        <v>524</v>
      </c>
      <c r="C184" s="6">
        <v>46</v>
      </c>
      <c r="D184" s="8" t="s">
        <v>2462</v>
      </c>
      <c r="E184" s="8"/>
      <c r="F184" s="32" t="s">
        <v>20</v>
      </c>
      <c r="G184" s="14"/>
      <c r="H184" s="30"/>
      <c r="I184" s="30"/>
      <c r="J184" s="53" t="s">
        <v>20</v>
      </c>
      <c r="K184" s="109"/>
      <c r="L184" s="52" t="s">
        <v>20</v>
      </c>
      <c r="N184" s="108" t="s">
        <v>20</v>
      </c>
      <c r="O184" s="109" t="s">
        <v>1044</v>
      </c>
      <c r="P184" s="30" t="s">
        <v>20</v>
      </c>
      <c r="Q184" s="31"/>
      <c r="R184" s="64" t="s">
        <v>20</v>
      </c>
      <c r="S184" s="109"/>
      <c r="T184" s="135" t="s">
        <v>20</v>
      </c>
      <c r="U184" s="17"/>
      <c r="V184" s="110" t="s">
        <v>20</v>
      </c>
      <c r="W184" s="54"/>
      <c r="X184" s="111" t="s">
        <v>20</v>
      </c>
      <c r="Y184" s="25" t="s">
        <v>715</v>
      </c>
      <c r="Z184" s="29" t="s">
        <v>20</v>
      </c>
      <c r="AA184" s="17" t="s">
        <v>602</v>
      </c>
      <c r="AB184" s="29">
        <v>4</v>
      </c>
      <c r="AC184" s="17" t="s">
        <v>1045</v>
      </c>
      <c r="AD184" s="29" t="s">
        <v>20</v>
      </c>
      <c r="AE184" s="17"/>
      <c r="AF184" s="112" t="s">
        <v>20</v>
      </c>
      <c r="AG184" s="17"/>
      <c r="AH184" s="30" t="s">
        <v>20</v>
      </c>
      <c r="AJ184" s="29" t="s">
        <v>20</v>
      </c>
      <c r="AK184" s="17"/>
      <c r="AL184" s="53" t="s">
        <v>20</v>
      </c>
      <c r="AN184" s="29" t="s">
        <v>20</v>
      </c>
      <c r="AO184" s="17"/>
      <c r="AP184" s="52" t="s">
        <v>20</v>
      </c>
      <c r="AQ184" s="114"/>
      <c r="AR184" s="29" t="s">
        <v>20</v>
      </c>
      <c r="AS184" s="17"/>
      <c r="AT184" s="52" t="s">
        <v>20</v>
      </c>
      <c r="AU184" s="114"/>
      <c r="AV184" s="52" t="s">
        <v>20</v>
      </c>
      <c r="AW184" s="114"/>
      <c r="AX184" s="59" t="s">
        <v>20</v>
      </c>
      <c r="AY184" s="29"/>
      <c r="AZ184" s="63" t="s">
        <v>20</v>
      </c>
      <c r="BA184" s="109"/>
      <c r="BB184" s="29" t="s">
        <v>20</v>
      </c>
      <c r="BC184" s="109"/>
      <c r="BD184" s="115" t="s">
        <v>20</v>
      </c>
      <c r="BE184" s="29"/>
      <c r="BF184" s="165">
        <v>2.75</v>
      </c>
      <c r="BG184" s="109" t="s">
        <v>1046</v>
      </c>
      <c r="BH184" s="63" t="s">
        <v>20</v>
      </c>
      <c r="BI184" s="17"/>
      <c r="BJ184" s="29" t="s">
        <v>20</v>
      </c>
      <c r="BK184" s="29"/>
      <c r="BL184" s="29"/>
      <c r="BM184" s="29"/>
      <c r="BN184" s="29">
        <v>6.875</v>
      </c>
      <c r="BO184" s="17" t="s">
        <v>1047</v>
      </c>
      <c r="BP184" s="52" t="s">
        <v>20</v>
      </c>
      <c r="BQ184" s="114" t="s">
        <v>1048</v>
      </c>
      <c r="BR184" s="117" t="s">
        <v>20</v>
      </c>
      <c r="BS184" s="118"/>
      <c r="BT184" s="29" t="s">
        <v>20</v>
      </c>
      <c r="BU184" s="29"/>
      <c r="BV184" s="29" t="s">
        <v>20</v>
      </c>
      <c r="BW184" s="29"/>
      <c r="BX184" s="29" t="s">
        <v>20</v>
      </c>
      <c r="BY184" s="29"/>
      <c r="BZ184" s="119" t="s">
        <v>20</v>
      </c>
      <c r="CA184" s="114"/>
      <c r="CB184" s="29"/>
      <c r="CC184" s="17"/>
      <c r="CD184" s="29" t="s">
        <v>20</v>
      </c>
      <c r="CE184" s="29"/>
      <c r="CF184" s="30" t="s">
        <v>20</v>
      </c>
      <c r="CG184" s="31"/>
      <c r="CH184" s="29" t="s">
        <v>20</v>
      </c>
      <c r="CI184" s="57"/>
      <c r="CJ184" s="53">
        <v>4.5</v>
      </c>
      <c r="CK184" s="17" t="s">
        <v>1049</v>
      </c>
      <c r="CL184" s="29" t="s">
        <v>20</v>
      </c>
      <c r="CM184" s="17"/>
      <c r="CN184" s="64">
        <v>6.25</v>
      </c>
      <c r="CO184" s="139" t="s">
        <v>1050</v>
      </c>
      <c r="CP184" s="64" t="s">
        <v>20</v>
      </c>
      <c r="CQ184" s="29"/>
      <c r="CR184" s="29" t="s">
        <v>20</v>
      </c>
      <c r="CS184" s="29"/>
      <c r="CT184" s="53" t="s">
        <v>20</v>
      </c>
      <c r="CU184" s="53"/>
      <c r="CV184" s="152">
        <v>0.48399999999999999</v>
      </c>
      <c r="CW184" s="17" t="s">
        <v>1051</v>
      </c>
      <c r="CX184" s="53">
        <v>3</v>
      </c>
      <c r="CY184" s="17" t="s">
        <v>1052</v>
      </c>
      <c r="CZ184" s="17" t="s">
        <v>20</v>
      </c>
      <c r="DA184" s="17"/>
      <c r="DB184" s="30" t="s">
        <v>20</v>
      </c>
      <c r="DC184" s="31" t="s">
        <v>1043</v>
      </c>
      <c r="DD184" t="s">
        <v>10</v>
      </c>
      <c r="DE184">
        <f t="shared" si="5"/>
        <v>7</v>
      </c>
    </row>
    <row r="185" spans="1:109" ht="19.149999999999999" customHeight="1" x14ac:dyDescent="0.3">
      <c r="A185" s="331">
        <v>61</v>
      </c>
      <c r="B185" s="123" t="s">
        <v>120</v>
      </c>
      <c r="C185" s="6">
        <v>47</v>
      </c>
      <c r="D185" s="8" t="s">
        <v>2463</v>
      </c>
      <c r="E185" s="8"/>
      <c r="F185" s="32" t="s">
        <v>20</v>
      </c>
      <c r="G185" s="14"/>
      <c r="H185" s="30"/>
      <c r="I185" s="30"/>
      <c r="J185" s="53" t="s">
        <v>20</v>
      </c>
      <c r="K185" s="109"/>
      <c r="L185" s="52" t="s">
        <v>20</v>
      </c>
      <c r="N185" s="108" t="s">
        <v>20</v>
      </c>
      <c r="O185" s="109"/>
      <c r="P185" s="30" t="s">
        <v>20</v>
      </c>
      <c r="Q185" s="31"/>
      <c r="R185" s="64" t="s">
        <v>20</v>
      </c>
      <c r="S185" s="109"/>
      <c r="T185" s="135">
        <v>0.39800000000000002</v>
      </c>
      <c r="U185" s="17" t="s">
        <v>1053</v>
      </c>
      <c r="V185" s="110" t="s">
        <v>20</v>
      </c>
      <c r="W185" s="54"/>
      <c r="X185" s="111" t="s">
        <v>20</v>
      </c>
      <c r="Y185" s="25" t="s">
        <v>715</v>
      </c>
      <c r="Z185" s="29" t="s">
        <v>20</v>
      </c>
      <c r="AA185" s="17" t="s">
        <v>602</v>
      </c>
      <c r="AB185" s="29">
        <v>4</v>
      </c>
      <c r="AC185" s="17"/>
      <c r="AD185" s="29" t="s">
        <v>20</v>
      </c>
      <c r="AE185" s="17"/>
      <c r="AF185" s="112" t="s">
        <v>20</v>
      </c>
      <c r="AG185" s="17"/>
      <c r="AH185" s="30" t="s">
        <v>20</v>
      </c>
      <c r="AJ185" s="29">
        <v>6</v>
      </c>
      <c r="AK185" s="17"/>
      <c r="AL185" s="53" t="s">
        <v>20</v>
      </c>
      <c r="AN185" s="29" t="s">
        <v>20</v>
      </c>
      <c r="AO185" s="17"/>
      <c r="AP185" s="52" t="s">
        <v>20</v>
      </c>
      <c r="AQ185" s="114"/>
      <c r="AR185" s="29" t="s">
        <v>20</v>
      </c>
      <c r="AS185" s="17"/>
      <c r="AT185" s="52" t="s">
        <v>20</v>
      </c>
      <c r="AU185" s="114"/>
      <c r="AV185" s="52" t="s">
        <v>20</v>
      </c>
      <c r="AW185" s="114"/>
      <c r="AX185" s="59" t="s">
        <v>20</v>
      </c>
      <c r="AY185" s="17"/>
      <c r="AZ185" s="63" t="s">
        <v>20</v>
      </c>
      <c r="BA185" s="109"/>
      <c r="BB185" s="29" t="s">
        <v>20</v>
      </c>
      <c r="BC185" s="109"/>
      <c r="BD185" s="115" t="s">
        <v>20</v>
      </c>
      <c r="BE185" s="17"/>
      <c r="BF185" s="141"/>
      <c r="BG185" s="109"/>
      <c r="BH185" s="63" t="s">
        <v>20</v>
      </c>
      <c r="BI185" s="17"/>
      <c r="BJ185" s="29" t="s">
        <v>20</v>
      </c>
      <c r="BK185" s="17"/>
      <c r="BL185" s="29"/>
      <c r="BM185" s="29"/>
      <c r="BN185" s="29" t="s">
        <v>20</v>
      </c>
      <c r="BO185" s="17"/>
      <c r="BP185" s="52">
        <v>5.125</v>
      </c>
      <c r="BQ185" s="114" t="s">
        <v>1054</v>
      </c>
      <c r="BR185" s="117" t="s">
        <v>20</v>
      </c>
      <c r="BS185" s="118"/>
      <c r="BT185" s="29" t="s">
        <v>20</v>
      </c>
      <c r="BU185" s="17"/>
      <c r="BV185" s="29" t="s">
        <v>20</v>
      </c>
      <c r="BW185" s="17"/>
      <c r="BX185" s="29" t="s">
        <v>20</v>
      </c>
      <c r="BY185" s="17"/>
      <c r="BZ185" s="119" t="s">
        <v>20</v>
      </c>
      <c r="CA185" s="114"/>
      <c r="CB185" s="29"/>
      <c r="CC185" s="17"/>
      <c r="CD185" s="29" t="s">
        <v>20</v>
      </c>
      <c r="CE185" s="17"/>
      <c r="CF185" s="30" t="s">
        <v>20</v>
      </c>
      <c r="CG185" s="31"/>
      <c r="CH185" s="29" t="s">
        <v>20</v>
      </c>
      <c r="CI185" s="57"/>
      <c r="CJ185" s="53">
        <v>4.5</v>
      </c>
      <c r="CK185" s="17"/>
      <c r="CL185" s="29" t="s">
        <v>20</v>
      </c>
      <c r="CM185" s="17"/>
      <c r="CN185" s="64" t="s">
        <v>20</v>
      </c>
      <c r="CO185" s="17"/>
      <c r="CP185" s="64" t="s">
        <v>20</v>
      </c>
      <c r="CQ185" s="17"/>
      <c r="CR185" s="29" t="s">
        <v>20</v>
      </c>
      <c r="CS185" s="17"/>
      <c r="CT185" s="53" t="s">
        <v>20</v>
      </c>
      <c r="CU185" s="109"/>
      <c r="CV185" s="133">
        <v>1.5</v>
      </c>
      <c r="CW185" s="17" t="s">
        <v>590</v>
      </c>
      <c r="CX185" s="29" t="s">
        <v>20</v>
      </c>
      <c r="CY185" s="17" t="s">
        <v>1055</v>
      </c>
      <c r="CZ185" s="17" t="s">
        <v>20</v>
      </c>
      <c r="DA185" s="17"/>
      <c r="DB185" s="30" t="s">
        <v>20</v>
      </c>
      <c r="DC185" s="31" t="s">
        <v>1043</v>
      </c>
      <c r="DD185" t="s">
        <v>10</v>
      </c>
      <c r="DE185">
        <f t="shared" si="5"/>
        <v>6</v>
      </c>
    </row>
    <row r="186" spans="1:109" ht="19.149999999999999" customHeight="1" x14ac:dyDescent="0.3">
      <c r="A186" s="105">
        <v>62</v>
      </c>
      <c r="B186" s="123">
        <v>52312</v>
      </c>
      <c r="C186" s="6">
        <v>48</v>
      </c>
      <c r="D186" s="8" t="s">
        <v>2464</v>
      </c>
      <c r="E186" s="8"/>
      <c r="F186" s="32" t="s">
        <v>20</v>
      </c>
      <c r="G186" s="14"/>
      <c r="H186" s="30"/>
      <c r="I186" s="30"/>
      <c r="J186" s="53" t="s">
        <v>20</v>
      </c>
      <c r="K186" s="109"/>
      <c r="L186" s="52" t="s">
        <v>20</v>
      </c>
      <c r="N186" s="108" t="s">
        <v>20</v>
      </c>
      <c r="O186" s="109"/>
      <c r="P186" s="30" t="s">
        <v>20</v>
      </c>
      <c r="Q186" s="31"/>
      <c r="R186" s="64" t="s">
        <v>20</v>
      </c>
      <c r="S186" s="109"/>
      <c r="T186" s="135" t="s">
        <v>20</v>
      </c>
      <c r="U186" s="17" t="s">
        <v>1056</v>
      </c>
      <c r="V186" s="110" t="s">
        <v>20</v>
      </c>
      <c r="W186" s="54"/>
      <c r="X186" s="111" t="s">
        <v>20</v>
      </c>
      <c r="Y186" s="25" t="s">
        <v>715</v>
      </c>
      <c r="Z186" s="29" t="s">
        <v>20</v>
      </c>
      <c r="AA186" s="17" t="s">
        <v>10</v>
      </c>
      <c r="AB186" s="29">
        <v>4</v>
      </c>
      <c r="AC186" s="17"/>
      <c r="AD186" s="29" t="s">
        <v>20</v>
      </c>
      <c r="AE186" s="17"/>
      <c r="AF186" s="112" t="s">
        <v>20</v>
      </c>
      <c r="AG186" s="17"/>
      <c r="AH186" s="30" t="s">
        <v>20</v>
      </c>
      <c r="AJ186" s="29" t="s">
        <v>20</v>
      </c>
      <c r="AK186" s="17"/>
      <c r="AL186" s="53" t="s">
        <v>20</v>
      </c>
      <c r="AN186" s="29" t="s">
        <v>20</v>
      </c>
      <c r="AO186" s="17"/>
      <c r="AP186" s="52" t="s">
        <v>20</v>
      </c>
      <c r="AQ186" s="114"/>
      <c r="AR186" s="29" t="s">
        <v>20</v>
      </c>
      <c r="AS186" s="17"/>
      <c r="AT186" s="52" t="s">
        <v>20</v>
      </c>
      <c r="AU186" s="114"/>
      <c r="AV186" s="52" t="s">
        <v>20</v>
      </c>
      <c r="AW186" s="114"/>
      <c r="AX186" s="59" t="s">
        <v>20</v>
      </c>
      <c r="AY186" s="17"/>
      <c r="AZ186" s="63" t="s">
        <v>20</v>
      </c>
      <c r="BA186" s="109"/>
      <c r="BB186" s="29" t="s">
        <v>20</v>
      </c>
      <c r="BC186" s="109"/>
      <c r="BD186" s="115" t="s">
        <v>20</v>
      </c>
      <c r="BE186" s="17"/>
      <c r="BF186" s="141"/>
      <c r="BG186" s="109"/>
      <c r="BH186" s="63" t="s">
        <v>20</v>
      </c>
      <c r="BI186" s="17"/>
      <c r="BJ186" s="29" t="s">
        <v>20</v>
      </c>
      <c r="BK186" s="17"/>
      <c r="BL186" s="29"/>
      <c r="BM186" s="29"/>
      <c r="BN186" s="29" t="s">
        <v>20</v>
      </c>
      <c r="BO186" s="17"/>
      <c r="BP186" s="52" t="s">
        <v>20</v>
      </c>
      <c r="BQ186" s="114" t="s">
        <v>10</v>
      </c>
      <c r="BR186" s="117" t="s">
        <v>20</v>
      </c>
      <c r="BS186" s="118"/>
      <c r="BT186" s="29" t="s">
        <v>20</v>
      </c>
      <c r="BU186" s="17"/>
      <c r="BV186" s="29" t="s">
        <v>20</v>
      </c>
      <c r="BW186" s="17"/>
      <c r="BX186" s="29" t="s">
        <v>20</v>
      </c>
      <c r="BY186" s="17"/>
      <c r="BZ186" s="119" t="s">
        <v>20</v>
      </c>
      <c r="CA186" s="114"/>
      <c r="CB186" s="29"/>
      <c r="CC186" s="17"/>
      <c r="CD186" s="29" t="s">
        <v>20</v>
      </c>
      <c r="CE186" s="17"/>
      <c r="CF186" s="30" t="s">
        <v>20</v>
      </c>
      <c r="CG186" s="31"/>
      <c r="CH186" s="29" t="s">
        <v>20</v>
      </c>
      <c r="CI186" s="57"/>
      <c r="CJ186" s="53">
        <v>4.5</v>
      </c>
      <c r="CK186" s="17" t="s">
        <v>1057</v>
      </c>
      <c r="CL186" s="29" t="s">
        <v>20</v>
      </c>
      <c r="CM186" s="17"/>
      <c r="CN186" s="64" t="s">
        <v>20</v>
      </c>
      <c r="CO186" s="17"/>
      <c r="CP186" s="64" t="s">
        <v>20</v>
      </c>
      <c r="CQ186" s="17"/>
      <c r="CR186" s="29" t="s">
        <v>20</v>
      </c>
      <c r="CS186" s="17"/>
      <c r="CT186" s="53" t="s">
        <v>20</v>
      </c>
      <c r="CU186" s="109"/>
      <c r="CV186" s="133">
        <v>1.5</v>
      </c>
      <c r="CW186" s="17" t="s">
        <v>590</v>
      </c>
      <c r="CX186" s="29" t="s">
        <v>20</v>
      </c>
      <c r="CY186" s="17"/>
      <c r="CZ186" s="17" t="s">
        <v>1058</v>
      </c>
      <c r="DA186" s="17"/>
      <c r="DB186" s="30" t="s">
        <v>20</v>
      </c>
      <c r="DC186" s="31" t="s">
        <v>1043</v>
      </c>
      <c r="DD186" t="s">
        <v>10</v>
      </c>
      <c r="DE186">
        <f t="shared" si="5"/>
        <v>3</v>
      </c>
    </row>
    <row r="187" spans="1:109" ht="19.149999999999999" customHeight="1" x14ac:dyDescent="0.3">
      <c r="A187" s="331">
        <v>63</v>
      </c>
      <c r="B187" s="123">
        <v>5312</v>
      </c>
      <c r="C187" s="6">
        <v>49</v>
      </c>
      <c r="D187" t="s">
        <v>2467</v>
      </c>
      <c r="E187"/>
      <c r="F187" s="32" t="s">
        <v>20</v>
      </c>
      <c r="G187" s="14"/>
      <c r="H187" s="30"/>
      <c r="I187" s="30"/>
      <c r="J187" s="53" t="s">
        <v>20</v>
      </c>
      <c r="K187" s="109"/>
      <c r="L187" s="52" t="s">
        <v>20</v>
      </c>
      <c r="N187" s="108" t="s">
        <v>20</v>
      </c>
      <c r="O187" s="109"/>
      <c r="P187" s="30" t="s">
        <v>20</v>
      </c>
      <c r="Q187" s="31"/>
      <c r="R187" s="64" t="s">
        <v>20</v>
      </c>
      <c r="S187" s="109"/>
      <c r="T187" s="135">
        <v>0.39800000000000002</v>
      </c>
      <c r="U187" s="17" t="s">
        <v>1059</v>
      </c>
      <c r="V187" s="110" t="s">
        <v>20</v>
      </c>
      <c r="W187" s="54"/>
      <c r="X187" s="111" t="s">
        <v>20</v>
      </c>
      <c r="Y187" s="25" t="s">
        <v>715</v>
      </c>
      <c r="Z187" s="29" t="s">
        <v>20</v>
      </c>
      <c r="AA187" s="17" t="s">
        <v>1060</v>
      </c>
      <c r="AB187" s="29">
        <v>4</v>
      </c>
      <c r="AC187" s="17"/>
      <c r="AD187" s="29" t="s">
        <v>20</v>
      </c>
      <c r="AE187" s="17"/>
      <c r="AF187" s="112" t="s">
        <v>20</v>
      </c>
      <c r="AG187" s="17"/>
      <c r="AH187" s="30" t="s">
        <v>20</v>
      </c>
      <c r="AJ187" s="29" t="s">
        <v>20</v>
      </c>
      <c r="AK187" s="17"/>
      <c r="AL187" s="53" t="s">
        <v>20</v>
      </c>
      <c r="AN187" s="29" t="s">
        <v>20</v>
      </c>
      <c r="AO187" s="17"/>
      <c r="AP187" s="52" t="s">
        <v>20</v>
      </c>
      <c r="AQ187" s="114"/>
      <c r="AR187" s="29" t="s">
        <v>20</v>
      </c>
      <c r="AS187" s="17"/>
      <c r="AT187" s="52" t="s">
        <v>20</v>
      </c>
      <c r="AU187" s="114"/>
      <c r="AV187" s="52" t="s">
        <v>20</v>
      </c>
      <c r="AW187" s="114"/>
      <c r="AX187" s="59" t="s">
        <v>20</v>
      </c>
      <c r="AY187" s="29"/>
      <c r="AZ187" s="63" t="s">
        <v>20</v>
      </c>
      <c r="BA187" s="109"/>
      <c r="BB187" s="29" t="s">
        <v>20</v>
      </c>
      <c r="BC187" s="109"/>
      <c r="BD187" s="115" t="s">
        <v>20</v>
      </c>
      <c r="BE187" s="29"/>
      <c r="BF187" s="141" t="s">
        <v>10</v>
      </c>
      <c r="BG187" s="109"/>
      <c r="BH187" s="63" t="s">
        <v>20</v>
      </c>
      <c r="BI187" s="17"/>
      <c r="BJ187" s="29" t="s">
        <v>20</v>
      </c>
      <c r="BK187" s="29"/>
      <c r="BL187" s="29"/>
      <c r="BM187" s="29"/>
      <c r="BN187" s="29" t="s">
        <v>20</v>
      </c>
      <c r="BO187" s="29"/>
      <c r="BP187" s="52">
        <v>5.125</v>
      </c>
      <c r="BQ187" s="114"/>
      <c r="BR187" s="117" t="s">
        <v>20</v>
      </c>
      <c r="BS187" s="118"/>
      <c r="BT187" s="29" t="s">
        <v>20</v>
      </c>
      <c r="BU187" s="17" t="s">
        <v>1061</v>
      </c>
      <c r="BV187" s="29" t="s">
        <v>20</v>
      </c>
      <c r="BW187" s="29"/>
      <c r="BX187" s="29" t="s">
        <v>20</v>
      </c>
      <c r="BY187" s="29"/>
      <c r="BZ187" s="119" t="s">
        <v>20</v>
      </c>
      <c r="CA187" s="114"/>
      <c r="CB187" s="29"/>
      <c r="CC187" s="17"/>
      <c r="CD187" s="29" t="s">
        <v>20</v>
      </c>
      <c r="CE187" s="29"/>
      <c r="CF187" s="30" t="s">
        <v>20</v>
      </c>
      <c r="CG187" s="31"/>
      <c r="CH187" s="29" t="s">
        <v>20</v>
      </c>
      <c r="CI187" s="57"/>
      <c r="CJ187" s="29">
        <v>4.5</v>
      </c>
      <c r="CK187" s="17"/>
      <c r="CL187" s="29" t="s">
        <v>20</v>
      </c>
      <c r="CM187" s="17"/>
      <c r="CN187" s="64" t="s">
        <v>20</v>
      </c>
      <c r="CO187" s="17"/>
      <c r="CP187" s="64" t="s">
        <v>20</v>
      </c>
      <c r="CQ187" s="29"/>
      <c r="CR187" s="29" t="s">
        <v>20</v>
      </c>
      <c r="CS187" s="29"/>
      <c r="CT187" s="53" t="s">
        <v>20</v>
      </c>
      <c r="CU187" s="53"/>
      <c r="CV187" s="133">
        <v>1.5</v>
      </c>
      <c r="CW187" s="17" t="s">
        <v>590</v>
      </c>
      <c r="CX187" s="29" t="s">
        <v>20</v>
      </c>
      <c r="CY187" s="17" t="s">
        <v>1062</v>
      </c>
      <c r="CZ187" s="17" t="s">
        <v>20</v>
      </c>
      <c r="DA187" s="17"/>
      <c r="DB187" s="30" t="s">
        <v>20</v>
      </c>
      <c r="DC187" s="31" t="s">
        <v>1043</v>
      </c>
      <c r="DD187" t="s">
        <v>10</v>
      </c>
      <c r="DE187">
        <f t="shared" si="5"/>
        <v>5</v>
      </c>
    </row>
    <row r="188" spans="1:109" ht="19.149999999999999" customHeight="1" x14ac:dyDescent="0.3">
      <c r="A188" s="105">
        <v>64</v>
      </c>
      <c r="B188" s="123">
        <v>5313</v>
      </c>
      <c r="C188" s="6">
        <v>50</v>
      </c>
      <c r="D188" s="8" t="s">
        <v>2465</v>
      </c>
      <c r="E188" s="8"/>
      <c r="F188" s="32" t="s">
        <v>20</v>
      </c>
      <c r="G188" s="14"/>
      <c r="H188" s="30"/>
      <c r="I188" s="30"/>
      <c r="J188" s="53" t="s">
        <v>20</v>
      </c>
      <c r="K188" s="109"/>
      <c r="L188" s="52" t="s">
        <v>20</v>
      </c>
      <c r="N188" s="108" t="s">
        <v>20</v>
      </c>
      <c r="O188" s="109"/>
      <c r="P188" s="30" t="s">
        <v>20</v>
      </c>
      <c r="Q188" s="31"/>
      <c r="R188" s="64" t="s">
        <v>20</v>
      </c>
      <c r="S188" s="109" t="s">
        <v>125</v>
      </c>
      <c r="T188" s="135">
        <v>0.39800000000000002</v>
      </c>
      <c r="U188" s="17" t="s">
        <v>1059</v>
      </c>
      <c r="V188" s="110" t="s">
        <v>20</v>
      </c>
      <c r="W188" s="54"/>
      <c r="X188" s="111" t="s">
        <v>20</v>
      </c>
      <c r="Y188" s="25" t="s">
        <v>715</v>
      </c>
      <c r="Z188" s="29" t="s">
        <v>20</v>
      </c>
      <c r="AA188" s="17" t="s">
        <v>602</v>
      </c>
      <c r="AB188" s="29">
        <v>4</v>
      </c>
      <c r="AC188" s="17"/>
      <c r="AD188" s="29" t="s">
        <v>20</v>
      </c>
      <c r="AE188" s="17"/>
      <c r="AF188" s="112" t="s">
        <v>20</v>
      </c>
      <c r="AG188" s="17"/>
      <c r="AH188" s="30" t="s">
        <v>20</v>
      </c>
      <c r="AJ188" s="29" t="s">
        <v>20</v>
      </c>
      <c r="AK188" s="17"/>
      <c r="AL188" s="53" t="s">
        <v>20</v>
      </c>
      <c r="AN188" s="29" t="s">
        <v>20</v>
      </c>
      <c r="AO188" s="17"/>
      <c r="AP188" s="52" t="s">
        <v>20</v>
      </c>
      <c r="AQ188" s="114"/>
      <c r="AR188" s="29" t="s">
        <v>20</v>
      </c>
      <c r="AS188" s="17"/>
      <c r="AT188" s="52" t="s">
        <v>20</v>
      </c>
      <c r="AU188" s="114"/>
      <c r="AV188" s="52" t="s">
        <v>20</v>
      </c>
      <c r="AW188" s="114"/>
      <c r="AX188" s="59" t="s">
        <v>20</v>
      </c>
      <c r="AY188" s="29"/>
      <c r="AZ188" s="63" t="s">
        <v>20</v>
      </c>
      <c r="BA188" s="109"/>
      <c r="BB188" s="29" t="s">
        <v>20</v>
      </c>
      <c r="BC188" s="109"/>
      <c r="BD188" s="115" t="s">
        <v>20</v>
      </c>
      <c r="BE188" s="29"/>
      <c r="BF188" s="141"/>
      <c r="BG188" s="109"/>
      <c r="BH188" s="63" t="s">
        <v>20</v>
      </c>
      <c r="BI188" s="17"/>
      <c r="BJ188" s="29" t="s">
        <v>20</v>
      </c>
      <c r="BK188" s="29"/>
      <c r="BL188" s="29"/>
      <c r="BM188" s="29"/>
      <c r="BN188" s="29" t="s">
        <v>20</v>
      </c>
      <c r="BO188" s="29"/>
      <c r="BP188" s="52">
        <v>5.125</v>
      </c>
      <c r="BQ188" s="114"/>
      <c r="BR188" s="117" t="s">
        <v>20</v>
      </c>
      <c r="BS188" s="118"/>
      <c r="BT188" s="29" t="s">
        <v>20</v>
      </c>
      <c r="BU188" s="29"/>
      <c r="BV188" s="29" t="s">
        <v>20</v>
      </c>
      <c r="BW188" s="29"/>
      <c r="BX188" s="29" t="s">
        <v>20</v>
      </c>
      <c r="BY188" s="29"/>
      <c r="BZ188" s="119" t="s">
        <v>20</v>
      </c>
      <c r="CA188" s="114"/>
      <c r="CB188" s="29"/>
      <c r="CC188" s="17"/>
      <c r="CD188" s="29" t="s">
        <v>20</v>
      </c>
      <c r="CE188" s="29"/>
      <c r="CF188" s="30" t="s">
        <v>20</v>
      </c>
      <c r="CG188" s="31"/>
      <c r="CH188" s="29" t="s">
        <v>20</v>
      </c>
      <c r="CI188" s="57"/>
      <c r="CJ188" s="29">
        <v>4.5</v>
      </c>
      <c r="CK188" s="17"/>
      <c r="CL188" s="29" t="s">
        <v>20</v>
      </c>
      <c r="CM188" s="17"/>
      <c r="CN188" s="64" t="s">
        <v>20</v>
      </c>
      <c r="CO188" s="17"/>
      <c r="CP188" s="64" t="s">
        <v>20</v>
      </c>
      <c r="CQ188" s="29"/>
      <c r="CR188" s="29" t="s">
        <v>20</v>
      </c>
      <c r="CS188" s="29"/>
      <c r="CT188" s="53" t="s">
        <v>20</v>
      </c>
      <c r="CU188" s="53"/>
      <c r="CV188" s="133">
        <v>1.5</v>
      </c>
      <c r="CW188" s="17" t="s">
        <v>590</v>
      </c>
      <c r="CX188" s="53" t="s">
        <v>20</v>
      </c>
      <c r="CY188" s="17" t="s">
        <v>1063</v>
      </c>
      <c r="CZ188" s="17" t="s">
        <v>20</v>
      </c>
      <c r="DA188" s="17"/>
      <c r="DB188" s="30" t="s">
        <v>20</v>
      </c>
      <c r="DC188" s="31" t="s">
        <v>1043</v>
      </c>
      <c r="DD188" t="s">
        <v>10</v>
      </c>
      <c r="DE188">
        <f t="shared" si="5"/>
        <v>5</v>
      </c>
    </row>
    <row r="189" spans="1:109" ht="19.149999999999999" customHeight="1" x14ac:dyDescent="0.3">
      <c r="A189" s="331">
        <v>65</v>
      </c>
      <c r="B189" s="123">
        <v>541191</v>
      </c>
      <c r="C189" s="6">
        <v>51</v>
      </c>
      <c r="D189" s="8" t="s">
        <v>2466</v>
      </c>
      <c r="E189" s="8"/>
      <c r="F189" s="32" t="s">
        <v>20</v>
      </c>
      <c r="G189" s="14"/>
      <c r="H189" s="30"/>
      <c r="I189" s="30"/>
      <c r="J189" s="53" t="s">
        <v>20</v>
      </c>
      <c r="K189" s="109"/>
      <c r="L189" s="52" t="s">
        <v>20</v>
      </c>
      <c r="N189" s="108" t="s">
        <v>20</v>
      </c>
      <c r="O189" s="109"/>
      <c r="P189" s="30" t="s">
        <v>20</v>
      </c>
      <c r="Q189" s="31"/>
      <c r="R189" s="64" t="s">
        <v>20</v>
      </c>
      <c r="S189" s="109"/>
      <c r="T189" s="135">
        <v>0.39800000000000002</v>
      </c>
      <c r="U189" s="17" t="s">
        <v>587</v>
      </c>
      <c r="V189" s="110" t="s">
        <v>20</v>
      </c>
      <c r="W189" s="54"/>
      <c r="X189" s="111" t="s">
        <v>20</v>
      </c>
      <c r="Y189" s="25" t="s">
        <v>715</v>
      </c>
      <c r="Z189" s="29" t="s">
        <v>20</v>
      </c>
      <c r="AA189" s="17" t="s">
        <v>602</v>
      </c>
      <c r="AB189" s="29">
        <v>4</v>
      </c>
      <c r="AC189" s="17"/>
      <c r="AD189" s="29" t="s">
        <v>20</v>
      </c>
      <c r="AE189" s="17"/>
      <c r="AF189" s="112" t="s">
        <v>20</v>
      </c>
      <c r="AG189" s="17"/>
      <c r="AH189" s="30" t="s">
        <v>20</v>
      </c>
      <c r="AJ189" s="29" t="s">
        <v>20</v>
      </c>
      <c r="AK189" s="17"/>
      <c r="AL189" s="53" t="s">
        <v>20</v>
      </c>
      <c r="AN189" s="29" t="s">
        <v>20</v>
      </c>
      <c r="AO189" s="17"/>
      <c r="AP189" s="52" t="s">
        <v>20</v>
      </c>
      <c r="AQ189" s="114"/>
      <c r="AR189" s="29" t="s">
        <v>20</v>
      </c>
      <c r="AS189" s="17"/>
      <c r="AT189" s="52" t="s">
        <v>20</v>
      </c>
      <c r="AU189" s="114"/>
      <c r="AV189" s="52" t="s">
        <v>20</v>
      </c>
      <c r="AW189" s="114"/>
      <c r="AX189" s="59" t="s">
        <v>20</v>
      </c>
      <c r="AY189" s="29"/>
      <c r="AZ189" s="63" t="s">
        <v>20</v>
      </c>
      <c r="BA189" s="109"/>
      <c r="BB189" s="29" t="s">
        <v>20</v>
      </c>
      <c r="BC189" s="109"/>
      <c r="BD189" s="115" t="s">
        <v>20</v>
      </c>
      <c r="BE189" s="29"/>
      <c r="BF189" s="141"/>
      <c r="BG189" s="109"/>
      <c r="BH189" s="63" t="s">
        <v>20</v>
      </c>
      <c r="BI189" s="17"/>
      <c r="BJ189" s="29" t="s">
        <v>20</v>
      </c>
      <c r="BK189" s="29"/>
      <c r="BL189" s="29"/>
      <c r="BM189" s="29"/>
      <c r="BN189" s="29" t="s">
        <v>20</v>
      </c>
      <c r="BO189" s="29"/>
      <c r="BP189" s="52">
        <v>5.125</v>
      </c>
      <c r="BQ189" s="114"/>
      <c r="BR189" s="143">
        <v>4</v>
      </c>
      <c r="BS189" s="118"/>
      <c r="BT189" s="29" t="s">
        <v>20</v>
      </c>
      <c r="BU189" s="29"/>
      <c r="BV189" s="29" t="s">
        <v>20</v>
      </c>
      <c r="BW189" s="29"/>
      <c r="BX189" s="29" t="s">
        <v>20</v>
      </c>
      <c r="BY189" s="29"/>
      <c r="BZ189" s="119" t="s">
        <v>20</v>
      </c>
      <c r="CA189" s="114"/>
      <c r="CB189" s="29"/>
      <c r="CC189" s="17"/>
      <c r="CD189" s="29" t="s">
        <v>20</v>
      </c>
      <c r="CE189" s="29"/>
      <c r="CF189" s="30" t="s">
        <v>20</v>
      </c>
      <c r="CG189" s="31"/>
      <c r="CH189" s="29" t="s">
        <v>20</v>
      </c>
      <c r="CI189" s="57"/>
      <c r="CJ189" s="29">
        <v>4.5</v>
      </c>
      <c r="CK189" s="17"/>
      <c r="CL189" s="29" t="s">
        <v>20</v>
      </c>
      <c r="CM189" s="17"/>
      <c r="CN189" s="64" t="s">
        <v>20</v>
      </c>
      <c r="CO189" s="17"/>
      <c r="CP189" s="64" t="s">
        <v>20</v>
      </c>
      <c r="CQ189" s="29"/>
      <c r="CR189" s="29" t="s">
        <v>20</v>
      </c>
      <c r="CS189" s="29"/>
      <c r="CT189" s="53" t="s">
        <v>20</v>
      </c>
      <c r="CU189" s="53"/>
      <c r="CV189" s="29">
        <v>6.5</v>
      </c>
      <c r="CW189" s="17" t="s">
        <v>673</v>
      </c>
      <c r="CX189" s="166">
        <v>6</v>
      </c>
      <c r="CY189" s="167" t="s">
        <v>1064</v>
      </c>
      <c r="CZ189" s="167" t="s">
        <v>20</v>
      </c>
      <c r="DA189" s="167"/>
      <c r="DB189" s="30" t="s">
        <v>20</v>
      </c>
      <c r="DC189" s="31" t="s">
        <v>1043</v>
      </c>
      <c r="DD189" t="s">
        <v>10</v>
      </c>
      <c r="DE189">
        <f t="shared" si="5"/>
        <v>7</v>
      </c>
    </row>
    <row r="190" spans="1:109" ht="19.149999999999999" customHeight="1" x14ac:dyDescent="0.3">
      <c r="A190" s="105">
        <v>66</v>
      </c>
      <c r="B190" s="123">
        <v>523999</v>
      </c>
      <c r="C190" s="6">
        <v>52</v>
      </c>
      <c r="D190" s="8" t="s">
        <v>127</v>
      </c>
      <c r="E190" s="8"/>
      <c r="F190" s="32" t="s">
        <v>20</v>
      </c>
      <c r="G190" s="14"/>
      <c r="H190" s="30"/>
      <c r="I190" s="30"/>
      <c r="J190" s="53" t="s">
        <v>20</v>
      </c>
      <c r="K190" s="109"/>
      <c r="L190" s="52" t="s">
        <v>20</v>
      </c>
      <c r="M190" s="19" t="s">
        <v>1065</v>
      </c>
      <c r="N190" s="108" t="s">
        <v>20</v>
      </c>
      <c r="O190" s="109"/>
      <c r="P190" s="30" t="s">
        <v>20</v>
      </c>
      <c r="Q190" s="31"/>
      <c r="R190" s="64" t="s">
        <v>20</v>
      </c>
      <c r="S190" s="109" t="s">
        <v>128</v>
      </c>
      <c r="T190" s="135">
        <v>0.39800000000000002</v>
      </c>
      <c r="U190" s="17" t="s">
        <v>587</v>
      </c>
      <c r="V190" s="110">
        <v>5.75</v>
      </c>
      <c r="W190" s="54" t="s">
        <v>1066</v>
      </c>
      <c r="X190" s="111" t="s">
        <v>20</v>
      </c>
      <c r="Y190" s="25" t="s">
        <v>715</v>
      </c>
      <c r="Z190" s="29" t="s">
        <v>20</v>
      </c>
      <c r="AA190" s="17" t="s">
        <v>602</v>
      </c>
      <c r="AB190" s="29">
        <v>4</v>
      </c>
      <c r="AC190" s="17"/>
      <c r="AD190" s="29" t="s">
        <v>20</v>
      </c>
      <c r="AE190" s="17"/>
      <c r="AF190" s="112" t="s">
        <v>20</v>
      </c>
      <c r="AG190" s="17"/>
      <c r="AH190" s="30" t="s">
        <v>20</v>
      </c>
      <c r="AJ190" s="29" t="s">
        <v>20</v>
      </c>
      <c r="AK190" s="17"/>
      <c r="AL190" s="53" t="s">
        <v>20</v>
      </c>
      <c r="AN190" s="29" t="s">
        <v>20</v>
      </c>
      <c r="AO190" s="17"/>
      <c r="AP190" s="52" t="s">
        <v>20</v>
      </c>
      <c r="AQ190" s="114"/>
      <c r="AR190" s="29" t="s">
        <v>20</v>
      </c>
      <c r="AS190" s="17"/>
      <c r="AT190" s="52" t="s">
        <v>20</v>
      </c>
      <c r="AU190" s="114"/>
      <c r="AV190" s="52" t="s">
        <v>20</v>
      </c>
      <c r="AW190" s="114"/>
      <c r="AX190" s="59" t="s">
        <v>20</v>
      </c>
      <c r="AY190" s="29"/>
      <c r="AZ190" s="63" t="s">
        <v>20</v>
      </c>
      <c r="BA190" s="109"/>
      <c r="BB190" s="29" t="s">
        <v>20</v>
      </c>
      <c r="BC190" s="109"/>
      <c r="BD190" s="115" t="s">
        <v>20</v>
      </c>
      <c r="BE190" s="29"/>
      <c r="BF190" s="141"/>
      <c r="BG190" s="109"/>
      <c r="BH190" s="63" t="s">
        <v>20</v>
      </c>
      <c r="BI190" s="17"/>
      <c r="BJ190" s="29" t="s">
        <v>20</v>
      </c>
      <c r="BK190" s="29"/>
      <c r="BL190" s="29"/>
      <c r="BM190" s="29"/>
      <c r="BN190" s="29">
        <v>6.875</v>
      </c>
      <c r="BO190" s="17" t="s">
        <v>1067</v>
      </c>
      <c r="BP190" s="52">
        <v>5.125</v>
      </c>
      <c r="BQ190" s="114"/>
      <c r="BR190" s="143">
        <v>4</v>
      </c>
      <c r="BS190" s="118" t="s">
        <v>10</v>
      </c>
      <c r="BT190" s="29" t="s">
        <v>20</v>
      </c>
      <c r="BU190" s="29"/>
      <c r="BV190" s="29" t="s">
        <v>20</v>
      </c>
      <c r="BW190" s="29"/>
      <c r="BX190" s="29" t="s">
        <v>20</v>
      </c>
      <c r="BY190" s="29"/>
      <c r="BZ190" s="119" t="s">
        <v>20</v>
      </c>
      <c r="CA190" s="114"/>
      <c r="CB190" s="29"/>
      <c r="CC190" s="17"/>
      <c r="CD190" s="29" t="s">
        <v>20</v>
      </c>
      <c r="CE190" s="29"/>
      <c r="CF190" s="30" t="s">
        <v>20</v>
      </c>
      <c r="CG190" s="31"/>
      <c r="CH190" s="29" t="s">
        <v>20</v>
      </c>
      <c r="CI190" s="57" t="s">
        <v>1068</v>
      </c>
      <c r="CJ190" s="29">
        <v>4.5</v>
      </c>
      <c r="CK190" s="17"/>
      <c r="CL190" s="29" t="s">
        <v>20</v>
      </c>
      <c r="CM190" s="17"/>
      <c r="CN190" s="127">
        <v>6.25</v>
      </c>
      <c r="CO190" s="139" t="s">
        <v>1069</v>
      </c>
      <c r="CP190" s="64" t="s">
        <v>20</v>
      </c>
      <c r="CQ190" s="29"/>
      <c r="CR190" s="29" t="s">
        <v>20</v>
      </c>
      <c r="CS190" s="29"/>
      <c r="CT190" s="53" t="s">
        <v>20</v>
      </c>
      <c r="CU190" s="53"/>
      <c r="CV190" s="133">
        <v>1.5</v>
      </c>
      <c r="CW190" s="17" t="s">
        <v>1070</v>
      </c>
      <c r="CX190" s="29">
        <v>6</v>
      </c>
      <c r="CY190" s="17"/>
      <c r="CZ190" s="17" t="s">
        <v>20</v>
      </c>
      <c r="DA190" s="17"/>
      <c r="DB190" s="30" t="s">
        <v>20</v>
      </c>
      <c r="DC190" s="31" t="s">
        <v>1043</v>
      </c>
      <c r="DD190" t="s">
        <v>10</v>
      </c>
      <c r="DE190">
        <f t="shared" si="5"/>
        <v>10</v>
      </c>
    </row>
    <row r="191" spans="1:109" ht="19.149999999999999" customHeight="1" x14ac:dyDescent="0.3">
      <c r="A191" s="331">
        <v>67</v>
      </c>
      <c r="B191" s="123"/>
      <c r="C191" s="6"/>
      <c r="D191" s="134"/>
      <c r="E191" s="134"/>
      <c r="F191" s="32"/>
      <c r="G191" s="14"/>
      <c r="H191" s="30"/>
      <c r="I191" s="30"/>
      <c r="J191" s="53"/>
      <c r="K191" s="109"/>
      <c r="L191" s="52"/>
      <c r="N191" s="108"/>
      <c r="O191" s="109"/>
      <c r="P191" s="30"/>
      <c r="Q191" s="31"/>
      <c r="R191" s="64"/>
      <c r="S191" s="109"/>
      <c r="T191" s="22"/>
      <c r="U191" s="17"/>
      <c r="V191" s="110"/>
      <c r="W191" s="54"/>
      <c r="X191" s="111"/>
      <c r="Y191" s="25"/>
      <c r="Z191" s="29"/>
      <c r="AA191" s="17"/>
      <c r="AB191" s="29"/>
      <c r="AC191" s="17"/>
      <c r="AD191" s="29"/>
      <c r="AE191" s="17"/>
      <c r="AF191" s="112" t="s">
        <v>10</v>
      </c>
      <c r="AG191" s="17"/>
      <c r="AJ191" s="29"/>
      <c r="AK191" s="17"/>
      <c r="AL191" s="53"/>
      <c r="AN191" s="29"/>
      <c r="AO191" s="17"/>
      <c r="AP191" s="52"/>
      <c r="AQ191" s="114"/>
      <c r="AR191" s="29"/>
      <c r="AS191" s="17"/>
      <c r="AT191" s="52"/>
      <c r="AU191" s="114"/>
      <c r="AV191" s="52"/>
      <c r="AW191" s="114"/>
      <c r="AX191" s="59"/>
      <c r="AY191" s="29"/>
      <c r="AZ191" s="63"/>
      <c r="BA191" s="109"/>
      <c r="BB191" s="29"/>
      <c r="BC191" s="109"/>
      <c r="BD191" s="115"/>
      <c r="BE191" s="29"/>
      <c r="BF191" s="141"/>
      <c r="BG191" s="109"/>
      <c r="BH191" s="63"/>
      <c r="BI191" s="17"/>
      <c r="BJ191" s="29"/>
      <c r="BK191" s="29"/>
      <c r="BL191" s="29"/>
      <c r="BM191" s="29"/>
      <c r="BN191" s="29"/>
      <c r="BO191" s="29"/>
      <c r="BP191" s="52"/>
      <c r="BQ191" s="114"/>
      <c r="BR191" s="117"/>
      <c r="BS191" s="118"/>
      <c r="BT191" s="29"/>
      <c r="BU191" s="29"/>
      <c r="BV191" s="29"/>
      <c r="BW191" s="29"/>
      <c r="BX191" s="29"/>
      <c r="BY191" s="29"/>
      <c r="BZ191" s="119"/>
      <c r="CA191" s="114"/>
      <c r="CB191" s="29"/>
      <c r="CC191" s="17"/>
      <c r="CD191" s="29"/>
      <c r="CE191" s="29"/>
      <c r="CF191" s="30"/>
      <c r="CG191" s="31"/>
      <c r="CH191" s="29"/>
      <c r="CI191" s="29"/>
      <c r="CJ191" s="29"/>
      <c r="CK191" s="17"/>
      <c r="CL191" s="29"/>
      <c r="CM191" s="17"/>
      <c r="CN191" s="64"/>
      <c r="CO191" s="17"/>
      <c r="CP191" s="64"/>
      <c r="CQ191" s="29"/>
      <c r="CR191" s="29"/>
      <c r="CS191" s="29"/>
      <c r="CT191" s="53"/>
      <c r="CU191" s="53"/>
      <c r="CV191" s="29"/>
      <c r="CW191" s="17"/>
      <c r="CX191" s="29"/>
      <c r="CY191" s="17"/>
      <c r="CZ191" s="17"/>
      <c r="DA191" s="17"/>
      <c r="DB191" s="30"/>
      <c r="DC191" s="31"/>
    </row>
    <row r="192" spans="1:109" ht="19.149999999999999" customHeight="1" x14ac:dyDescent="0.3">
      <c r="A192" s="105">
        <v>68</v>
      </c>
      <c r="B192" s="328"/>
      <c r="C192" s="330"/>
      <c r="D192" s="332" t="s">
        <v>511</v>
      </c>
      <c r="E192" s="332"/>
      <c r="F192" s="336"/>
      <c r="G192" s="338"/>
      <c r="H192" s="340"/>
      <c r="I192" s="340"/>
      <c r="J192" s="342"/>
      <c r="K192" s="347"/>
      <c r="L192" s="351"/>
      <c r="M192" s="352"/>
      <c r="N192" s="345"/>
      <c r="O192" s="347"/>
      <c r="P192" s="340"/>
      <c r="Q192" s="341"/>
      <c r="R192" s="355"/>
      <c r="S192" s="347"/>
      <c r="T192" s="360"/>
      <c r="U192" s="348"/>
      <c r="V192" s="365"/>
      <c r="W192" s="368"/>
      <c r="X192" s="370"/>
      <c r="Y192" s="373"/>
      <c r="Z192" s="362"/>
      <c r="AA192" s="348"/>
      <c r="AB192" s="362"/>
      <c r="AC192" s="348"/>
      <c r="AD192" s="362"/>
      <c r="AE192" s="348"/>
      <c r="AF192" s="112" t="s">
        <v>10</v>
      </c>
      <c r="AG192" s="348"/>
      <c r="AH192" s="340"/>
      <c r="AI192" s="341"/>
      <c r="AJ192" s="362"/>
      <c r="AK192" s="348"/>
      <c r="AL192" s="342"/>
      <c r="AM192" s="353"/>
      <c r="AN192" s="362"/>
      <c r="AO192" s="348"/>
      <c r="AP192" s="351"/>
      <c r="AQ192" s="379"/>
      <c r="AR192" s="362"/>
      <c r="AS192" s="348"/>
      <c r="AT192" s="351"/>
      <c r="AU192" s="379"/>
      <c r="AV192" s="351"/>
      <c r="AW192" s="379"/>
      <c r="AX192" s="380"/>
      <c r="AY192" s="362"/>
      <c r="AZ192" s="382"/>
      <c r="BA192" s="347"/>
      <c r="BB192" s="362"/>
      <c r="BC192" s="347"/>
      <c r="BD192" s="386"/>
      <c r="BE192" s="362"/>
      <c r="BF192" s="141"/>
      <c r="BG192" s="347"/>
      <c r="BH192" s="382"/>
      <c r="BI192" s="348"/>
      <c r="BJ192" s="362"/>
      <c r="BK192" s="362"/>
      <c r="BL192" s="362"/>
      <c r="BM192" s="362"/>
      <c r="BN192" s="362"/>
      <c r="BO192" s="362"/>
      <c r="BP192" s="351"/>
      <c r="BQ192" s="379"/>
      <c r="BR192" s="357"/>
      <c r="BS192" s="394"/>
      <c r="BT192" s="362"/>
      <c r="BU192" s="362"/>
      <c r="BV192" s="362"/>
      <c r="BW192" s="362"/>
      <c r="BX192" s="362"/>
      <c r="BY192" s="362"/>
      <c r="BZ192" s="396"/>
      <c r="CA192" s="379"/>
      <c r="CB192" s="362"/>
      <c r="CC192" s="348"/>
      <c r="CD192" s="362"/>
      <c r="CE192" s="362"/>
      <c r="CF192" s="340"/>
      <c r="CG192" s="341"/>
      <c r="CH192" s="362"/>
      <c r="CI192" s="362"/>
      <c r="CJ192" s="362"/>
      <c r="CK192" s="348"/>
      <c r="CL192" s="362"/>
      <c r="CM192" s="348"/>
      <c r="CN192" s="355"/>
      <c r="CO192" s="348"/>
      <c r="CP192" s="355"/>
      <c r="CQ192" s="362"/>
      <c r="CR192" s="362"/>
      <c r="CS192" s="362"/>
      <c r="CT192" s="342"/>
      <c r="CU192" s="342"/>
      <c r="CV192" s="362"/>
      <c r="CW192" s="348"/>
      <c r="CX192" s="362"/>
      <c r="CY192" s="348"/>
      <c r="CZ192" s="348"/>
      <c r="DA192" s="348"/>
      <c r="DB192" s="340"/>
      <c r="DC192" s="341"/>
      <c r="DD192" s="331"/>
      <c r="DE192" s="331"/>
    </row>
    <row r="193" spans="1:109" ht="19.149999999999999" customHeight="1" x14ac:dyDescent="0.3">
      <c r="A193" s="331">
        <v>69</v>
      </c>
      <c r="B193" s="328"/>
      <c r="C193" s="330"/>
      <c r="D193" s="332" t="s">
        <v>129</v>
      </c>
      <c r="E193" s="332"/>
      <c r="F193" s="336" t="s">
        <v>18</v>
      </c>
      <c r="G193" s="338"/>
      <c r="H193" s="340" t="s">
        <v>18</v>
      </c>
      <c r="I193" s="340"/>
      <c r="J193" s="340" t="s">
        <v>18</v>
      </c>
      <c r="K193" s="347"/>
      <c r="L193" s="350" t="s">
        <v>18</v>
      </c>
      <c r="M193" s="352"/>
      <c r="N193" s="345" t="s">
        <v>18</v>
      </c>
      <c r="O193" s="347"/>
      <c r="P193" s="355" t="s">
        <v>18</v>
      </c>
      <c r="Q193" s="341"/>
      <c r="R193" s="355" t="s">
        <v>18</v>
      </c>
      <c r="S193" s="347"/>
      <c r="T193" s="355" t="s">
        <v>18</v>
      </c>
      <c r="U193" s="348"/>
      <c r="V193" s="355" t="s">
        <v>18</v>
      </c>
      <c r="W193" s="368"/>
      <c r="X193" s="355" t="s">
        <v>18</v>
      </c>
      <c r="Y193" s="373"/>
      <c r="Z193" s="355" t="s">
        <v>18</v>
      </c>
      <c r="AA193" s="348"/>
      <c r="AB193" s="355" t="s">
        <v>18</v>
      </c>
      <c r="AC193" s="348"/>
      <c r="AD193" s="355" t="s">
        <v>18</v>
      </c>
      <c r="AE193" s="348"/>
      <c r="AF193" s="112" t="s">
        <v>18</v>
      </c>
      <c r="AG193" s="348"/>
      <c r="AH193" s="112" t="s">
        <v>18</v>
      </c>
      <c r="AI193" s="341"/>
      <c r="AJ193" s="112" t="s">
        <v>18</v>
      </c>
      <c r="AK193" s="348"/>
      <c r="AL193" s="112" t="s">
        <v>18</v>
      </c>
      <c r="AM193" s="353"/>
      <c r="AN193" s="112" t="s">
        <v>18</v>
      </c>
      <c r="AO193" s="348"/>
      <c r="AP193" s="378" t="s">
        <v>18</v>
      </c>
      <c r="AQ193" s="379"/>
      <c r="AR193" s="112" t="s">
        <v>18</v>
      </c>
      <c r="AS193" s="348"/>
      <c r="AT193" s="350" t="s">
        <v>18</v>
      </c>
      <c r="AU193" s="379"/>
      <c r="AV193" s="350" t="s">
        <v>18</v>
      </c>
      <c r="AW193" s="379"/>
      <c r="AX193" s="112" t="s">
        <v>18</v>
      </c>
      <c r="AY193" s="362"/>
      <c r="AZ193" s="112" t="s">
        <v>18</v>
      </c>
      <c r="BA193" s="347"/>
      <c r="BB193" s="362" t="s">
        <v>18</v>
      </c>
      <c r="BC193" s="347"/>
      <c r="BD193" s="112" t="s">
        <v>18</v>
      </c>
      <c r="BE193" s="362"/>
      <c r="BF193" s="362" t="s">
        <v>18</v>
      </c>
      <c r="BG193" s="347"/>
      <c r="BH193" s="362" t="s">
        <v>18</v>
      </c>
      <c r="BI193" s="348"/>
      <c r="BJ193" s="112" t="s">
        <v>18</v>
      </c>
      <c r="BK193" s="362"/>
      <c r="BL193" s="362" t="s">
        <v>18</v>
      </c>
      <c r="BM193" s="362"/>
      <c r="BN193" s="112" t="s">
        <v>18</v>
      </c>
      <c r="BO193" s="362"/>
      <c r="BP193" s="350" t="s">
        <v>18</v>
      </c>
      <c r="BQ193" s="379"/>
      <c r="BR193" s="112" t="s">
        <v>18</v>
      </c>
      <c r="BS193" s="394"/>
      <c r="BT193" s="362" t="s">
        <v>18</v>
      </c>
      <c r="BU193" s="362"/>
      <c r="BV193" s="112" t="s">
        <v>18</v>
      </c>
      <c r="BW193" s="362"/>
      <c r="BX193" s="362" t="s">
        <v>18</v>
      </c>
      <c r="BY193" s="362"/>
      <c r="BZ193" s="350" t="s">
        <v>18</v>
      </c>
      <c r="CA193" s="379"/>
      <c r="CB193" s="112" t="s">
        <v>18</v>
      </c>
      <c r="CC193" s="348"/>
      <c r="CD193" s="112" t="s">
        <v>18</v>
      </c>
      <c r="CE193" s="362"/>
      <c r="CF193" s="362" t="s">
        <v>18</v>
      </c>
      <c r="CG193" s="341"/>
      <c r="CH193" s="112" t="s">
        <v>18</v>
      </c>
      <c r="CI193" s="362"/>
      <c r="CJ193" s="112" t="s">
        <v>18</v>
      </c>
      <c r="CK193" s="348"/>
      <c r="CL193" s="112" t="s">
        <v>18</v>
      </c>
      <c r="CM193" s="348"/>
      <c r="CN193" s="112" t="s">
        <v>18</v>
      </c>
      <c r="CO193" s="348"/>
      <c r="CP193" s="362" t="s">
        <v>18</v>
      </c>
      <c r="CQ193" s="362"/>
      <c r="CR193" s="112" t="s">
        <v>18</v>
      </c>
      <c r="CS193" s="362"/>
      <c r="CT193" s="112" t="s">
        <v>18</v>
      </c>
      <c r="CU193" s="342"/>
      <c r="CV193" s="112" t="s">
        <v>18</v>
      </c>
      <c r="CW193" s="348"/>
      <c r="CX193" s="362" t="s">
        <v>18</v>
      </c>
      <c r="CY193" s="348"/>
      <c r="CZ193" s="112" t="s">
        <v>18</v>
      </c>
      <c r="DA193" s="348"/>
      <c r="DB193" s="112" t="s">
        <v>18</v>
      </c>
      <c r="DC193" s="341"/>
      <c r="DD193" s="331"/>
      <c r="DE193" s="331"/>
    </row>
    <row r="194" spans="1:109" ht="19.149999999999999" customHeight="1" x14ac:dyDescent="0.3">
      <c r="A194" s="331">
        <v>71</v>
      </c>
      <c r="B194" s="123">
        <v>56174</v>
      </c>
      <c r="C194" s="6">
        <v>54</v>
      </c>
      <c r="D194" s="8" t="s">
        <v>2474</v>
      </c>
      <c r="E194" s="8"/>
      <c r="F194" s="32" t="s">
        <v>20</v>
      </c>
      <c r="G194" s="14"/>
      <c r="H194" s="30"/>
      <c r="I194" s="30"/>
      <c r="J194" s="53">
        <v>6.5</v>
      </c>
      <c r="K194" s="109"/>
      <c r="L194" s="52" t="s">
        <v>20</v>
      </c>
      <c r="M194" s="19" t="s">
        <v>1078</v>
      </c>
      <c r="N194" s="108" t="s">
        <v>20</v>
      </c>
      <c r="O194" s="109"/>
      <c r="P194" s="30" t="s">
        <v>20</v>
      </c>
      <c r="Q194" s="31"/>
      <c r="R194" s="127">
        <v>6.35</v>
      </c>
      <c r="S194" s="109"/>
      <c r="T194" s="22">
        <v>0.39800000000000002</v>
      </c>
      <c r="U194" s="17" t="s">
        <v>587</v>
      </c>
      <c r="V194" s="110">
        <v>5.75</v>
      </c>
      <c r="W194" s="54" t="s">
        <v>1079</v>
      </c>
      <c r="X194" s="111" t="s">
        <v>20</v>
      </c>
      <c r="Y194" s="25" t="s">
        <v>715</v>
      </c>
      <c r="Z194" s="29" t="s">
        <v>20</v>
      </c>
      <c r="AA194" s="17" t="s">
        <v>602</v>
      </c>
      <c r="AB194" s="29">
        <v>4</v>
      </c>
      <c r="AC194" s="17"/>
      <c r="AD194" s="29" t="s">
        <v>20</v>
      </c>
      <c r="AE194" s="17"/>
      <c r="AF194" s="112" t="s">
        <v>20</v>
      </c>
      <c r="AG194" s="17"/>
      <c r="AH194" s="30" t="s">
        <v>20</v>
      </c>
      <c r="AJ194" s="29">
        <v>6</v>
      </c>
      <c r="AK194" s="17"/>
      <c r="AL194" s="53" t="s">
        <v>20</v>
      </c>
      <c r="AN194" s="29" t="s">
        <v>20</v>
      </c>
      <c r="AO194" s="17"/>
      <c r="AP194" s="52">
        <v>5</v>
      </c>
      <c r="AQ194" s="114"/>
      <c r="AR194" s="29" t="s">
        <v>20</v>
      </c>
      <c r="AS194" s="17"/>
      <c r="AT194" s="52" t="s">
        <v>20</v>
      </c>
      <c r="AU194" s="114" t="s">
        <v>1080</v>
      </c>
      <c r="AV194" s="52" t="s">
        <v>20</v>
      </c>
      <c r="AW194" s="114"/>
      <c r="AX194" s="59" t="s">
        <v>20</v>
      </c>
      <c r="AY194" s="29"/>
      <c r="AZ194" s="63">
        <v>6.875</v>
      </c>
      <c r="BA194" s="109"/>
      <c r="BB194" s="29" t="s">
        <v>20</v>
      </c>
      <c r="BC194" s="109"/>
      <c r="BD194" s="115" t="s">
        <v>20</v>
      </c>
      <c r="BE194" s="29"/>
      <c r="BF194" s="141"/>
      <c r="BG194" s="109"/>
      <c r="BH194" s="63">
        <v>5.5</v>
      </c>
      <c r="BI194" s="17" t="s">
        <v>1081</v>
      </c>
      <c r="BJ194" s="29" t="s">
        <v>20</v>
      </c>
      <c r="BK194" s="29"/>
      <c r="BL194" s="29"/>
      <c r="BM194" s="29"/>
      <c r="BN194" s="29">
        <v>6.875</v>
      </c>
      <c r="BO194" s="29"/>
      <c r="BP194" s="52">
        <v>5.125</v>
      </c>
      <c r="BQ194" s="114"/>
      <c r="BR194" s="117">
        <v>4</v>
      </c>
      <c r="BS194" s="118"/>
      <c r="BT194" s="217" t="s">
        <v>20</v>
      </c>
      <c r="BU194" s="218" t="s">
        <v>1082</v>
      </c>
      <c r="BV194" s="29" t="s">
        <v>20</v>
      </c>
      <c r="BW194" s="29"/>
      <c r="BX194" s="111">
        <v>5.75</v>
      </c>
      <c r="BY194" s="17" t="s">
        <v>1083</v>
      </c>
      <c r="BZ194" s="119" t="s">
        <v>20</v>
      </c>
      <c r="CA194" s="114"/>
      <c r="CB194" s="29"/>
      <c r="CC194" s="17"/>
      <c r="CD194" s="29">
        <v>6</v>
      </c>
      <c r="CE194" s="29"/>
      <c r="CF194" s="30" t="s">
        <v>20</v>
      </c>
      <c r="CG194" s="31"/>
      <c r="CH194" s="29" t="s">
        <v>20</v>
      </c>
      <c r="CI194" s="154" t="s">
        <v>1084</v>
      </c>
      <c r="CJ194" s="29">
        <v>4.5</v>
      </c>
      <c r="CK194" s="17"/>
      <c r="CL194" s="29">
        <v>7</v>
      </c>
      <c r="CM194" s="126" t="s">
        <v>1085</v>
      </c>
      <c r="CN194" s="64">
        <v>6.25</v>
      </c>
      <c r="CO194" s="17"/>
      <c r="CP194" s="64" t="s">
        <v>20</v>
      </c>
      <c r="CQ194" s="17" t="s">
        <v>1086</v>
      </c>
      <c r="CR194" s="29" t="s">
        <v>20</v>
      </c>
      <c r="CS194" s="29"/>
      <c r="CT194" s="53" t="s">
        <v>20</v>
      </c>
      <c r="CU194" s="53"/>
      <c r="CV194" s="29">
        <v>1.5</v>
      </c>
      <c r="CW194" s="17" t="s">
        <v>590</v>
      </c>
      <c r="CX194" s="29">
        <v>6</v>
      </c>
      <c r="CY194" s="17"/>
      <c r="CZ194" s="17">
        <v>5</v>
      </c>
      <c r="DA194" s="17"/>
      <c r="DB194" s="30" t="s">
        <v>20</v>
      </c>
      <c r="DC194" s="31" t="s">
        <v>1087</v>
      </c>
      <c r="DD194" t="s">
        <v>10</v>
      </c>
      <c r="DE194">
        <f t="shared" ref="DE194:DE200" si="6">COUNT(F194:DB194)</f>
        <v>20</v>
      </c>
    </row>
    <row r="195" spans="1:109" s="7" customFormat="1" ht="19.149999999999999" customHeight="1" x14ac:dyDescent="0.3">
      <c r="A195" s="331">
        <v>73</v>
      </c>
      <c r="B195" s="123">
        <v>523930</v>
      </c>
      <c r="C195" s="6">
        <v>56</v>
      </c>
      <c r="D195" s="8" t="s">
        <v>2475</v>
      </c>
      <c r="E195" s="8"/>
      <c r="F195" s="32" t="s">
        <v>20</v>
      </c>
      <c r="G195" s="14"/>
      <c r="H195" s="30"/>
      <c r="I195" s="30"/>
      <c r="J195" s="53" t="s">
        <v>20</v>
      </c>
      <c r="K195" s="109"/>
      <c r="L195" s="52" t="s">
        <v>20</v>
      </c>
      <c r="M195" s="19"/>
      <c r="N195" s="108" t="s">
        <v>20</v>
      </c>
      <c r="O195" s="109"/>
      <c r="P195" s="30" t="s">
        <v>20</v>
      </c>
      <c r="Q195" s="31"/>
      <c r="R195" s="127">
        <v>6.35</v>
      </c>
      <c r="S195" s="109"/>
      <c r="T195" s="22">
        <v>0.39800000000000002</v>
      </c>
      <c r="U195" s="17" t="s">
        <v>587</v>
      </c>
      <c r="V195" s="110" t="s">
        <v>20</v>
      </c>
      <c r="W195" s="54"/>
      <c r="X195" s="111" t="s">
        <v>20</v>
      </c>
      <c r="Y195" s="25" t="s">
        <v>715</v>
      </c>
      <c r="Z195" s="29" t="s">
        <v>20</v>
      </c>
      <c r="AA195" s="17" t="s">
        <v>602</v>
      </c>
      <c r="AB195" s="29">
        <v>4</v>
      </c>
      <c r="AC195" s="17"/>
      <c r="AD195" s="29" t="s">
        <v>20</v>
      </c>
      <c r="AE195" s="17"/>
      <c r="AF195" s="112" t="s">
        <v>20</v>
      </c>
      <c r="AG195" s="17"/>
      <c r="AH195" s="30" t="s">
        <v>20</v>
      </c>
      <c r="AI195" s="31"/>
      <c r="AJ195" s="29" t="s">
        <v>20</v>
      </c>
      <c r="AK195" s="17"/>
      <c r="AL195" s="53" t="s">
        <v>20</v>
      </c>
      <c r="AM195" s="113"/>
      <c r="AN195" s="29" t="s">
        <v>20</v>
      </c>
      <c r="AO195" s="17"/>
      <c r="AP195" s="52" t="s">
        <v>20</v>
      </c>
      <c r="AQ195" s="114"/>
      <c r="AR195" s="29" t="s">
        <v>20</v>
      </c>
      <c r="AS195" s="17"/>
      <c r="AT195" s="52" t="s">
        <v>20</v>
      </c>
      <c r="AU195" s="114"/>
      <c r="AV195" s="52" t="s">
        <v>20</v>
      </c>
      <c r="AW195" s="114"/>
      <c r="AX195" s="59" t="s">
        <v>20</v>
      </c>
      <c r="AY195" s="29"/>
      <c r="AZ195" s="63" t="s">
        <v>20</v>
      </c>
      <c r="BA195" s="109"/>
      <c r="BB195" s="29" t="s">
        <v>20</v>
      </c>
      <c r="BC195" s="109"/>
      <c r="BD195" s="115" t="s">
        <v>20</v>
      </c>
      <c r="BE195" s="29"/>
      <c r="BF195" s="141"/>
      <c r="BG195" s="109"/>
      <c r="BH195" s="63" t="s">
        <v>20</v>
      </c>
      <c r="BI195" s="17"/>
      <c r="BJ195" s="29" t="s">
        <v>20</v>
      </c>
      <c r="BK195" s="29"/>
      <c r="BL195" s="29"/>
      <c r="BM195" s="29"/>
      <c r="BN195" s="29" t="s">
        <v>20</v>
      </c>
      <c r="BO195" s="29"/>
      <c r="BP195" s="52">
        <v>5.125</v>
      </c>
      <c r="BQ195" s="114" t="s">
        <v>1089</v>
      </c>
      <c r="BR195" s="117" t="s">
        <v>20</v>
      </c>
      <c r="BS195" s="118"/>
      <c r="BT195" s="29" t="s">
        <v>20</v>
      </c>
      <c r="BU195" s="29"/>
      <c r="BV195" s="29" t="s">
        <v>20</v>
      </c>
      <c r="BW195" s="29"/>
      <c r="BX195" s="29" t="s">
        <v>20</v>
      </c>
      <c r="BY195" s="29"/>
      <c r="BZ195" s="119" t="s">
        <v>20</v>
      </c>
      <c r="CA195" s="114"/>
      <c r="CB195" s="29"/>
      <c r="CC195" s="17"/>
      <c r="CD195" s="29" t="s">
        <v>20</v>
      </c>
      <c r="CE195" s="29"/>
      <c r="CF195" s="30" t="s">
        <v>20</v>
      </c>
      <c r="CG195" s="31"/>
      <c r="CH195" s="29" t="s">
        <v>20</v>
      </c>
      <c r="CI195" s="154" t="s">
        <v>1068</v>
      </c>
      <c r="CJ195" s="29">
        <v>4.5</v>
      </c>
      <c r="CK195" s="17"/>
      <c r="CL195" s="29" t="s">
        <v>20</v>
      </c>
      <c r="CM195" s="17"/>
      <c r="CN195" s="64" t="s">
        <v>20</v>
      </c>
      <c r="CO195" s="17"/>
      <c r="CP195" s="64" t="s">
        <v>20</v>
      </c>
      <c r="CQ195" s="29"/>
      <c r="CR195" s="29" t="s">
        <v>20</v>
      </c>
      <c r="CS195" s="29"/>
      <c r="CT195" s="53" t="s">
        <v>20</v>
      </c>
      <c r="CU195" s="53"/>
      <c r="CV195" s="133">
        <v>1.5</v>
      </c>
      <c r="CW195" s="17" t="s">
        <v>590</v>
      </c>
      <c r="CX195" s="29">
        <v>6</v>
      </c>
      <c r="CY195" s="17"/>
      <c r="CZ195" s="17" t="s">
        <v>20</v>
      </c>
      <c r="DA195" s="17"/>
      <c r="DB195" s="30" t="s">
        <v>20</v>
      </c>
      <c r="DC195" s="31"/>
      <c r="DD195" t="s">
        <v>10</v>
      </c>
      <c r="DE195">
        <f t="shared" si="6"/>
        <v>7</v>
      </c>
    </row>
    <row r="196" spans="1:109" s="7" customFormat="1" ht="19.149999999999999" customHeight="1" x14ac:dyDescent="0.3">
      <c r="A196" s="105">
        <v>74</v>
      </c>
      <c r="B196" s="123">
        <v>812331</v>
      </c>
      <c r="C196" s="6">
        <v>57</v>
      </c>
      <c r="D196" s="8" t="s">
        <v>2476</v>
      </c>
      <c r="E196" s="8"/>
      <c r="F196" s="32" t="s">
        <v>20</v>
      </c>
      <c r="G196" s="14" t="s">
        <v>1090</v>
      </c>
      <c r="H196" s="30" t="s">
        <v>10</v>
      </c>
      <c r="I196" s="30"/>
      <c r="J196" s="53" t="s">
        <v>20</v>
      </c>
      <c r="K196" s="109" t="s">
        <v>1071</v>
      </c>
      <c r="L196" s="52">
        <v>5.6</v>
      </c>
      <c r="M196" s="19" t="s">
        <v>1091</v>
      </c>
      <c r="N196" s="108" t="s">
        <v>20</v>
      </c>
      <c r="O196" s="109" t="s">
        <v>1092</v>
      </c>
      <c r="P196" s="30" t="s">
        <v>20</v>
      </c>
      <c r="Q196" s="31"/>
      <c r="R196" s="127" t="s">
        <v>20</v>
      </c>
      <c r="S196" s="109"/>
      <c r="T196" s="22">
        <v>0.39800000000000002</v>
      </c>
      <c r="U196" s="17" t="s">
        <v>587</v>
      </c>
      <c r="V196" s="110" t="s">
        <v>20</v>
      </c>
      <c r="W196" s="54"/>
      <c r="X196" s="111" t="s">
        <v>20</v>
      </c>
      <c r="Y196" s="25" t="s">
        <v>715</v>
      </c>
      <c r="Z196" s="29">
        <v>4</v>
      </c>
      <c r="AA196" s="17"/>
      <c r="AB196" s="29">
        <v>4</v>
      </c>
      <c r="AC196" s="17"/>
      <c r="AD196" s="29" t="s">
        <v>20</v>
      </c>
      <c r="AE196" s="17"/>
      <c r="AF196" s="112" t="s">
        <v>20</v>
      </c>
      <c r="AG196" s="17"/>
      <c r="AH196" s="30">
        <v>7</v>
      </c>
      <c r="AI196" s="31" t="s">
        <v>1093</v>
      </c>
      <c r="AJ196" s="29">
        <v>6</v>
      </c>
      <c r="AK196" s="17"/>
      <c r="AL196" s="53">
        <v>6.5</v>
      </c>
      <c r="AM196" s="113" t="s">
        <v>608</v>
      </c>
      <c r="AN196" s="29" t="s">
        <v>20</v>
      </c>
      <c r="AO196" s="17"/>
      <c r="AP196" s="52">
        <v>5</v>
      </c>
      <c r="AQ196" s="114"/>
      <c r="AR196" s="29" t="s">
        <v>20</v>
      </c>
      <c r="AS196" s="17"/>
      <c r="AT196" s="52" t="s">
        <v>20</v>
      </c>
      <c r="AU196" s="114" t="s">
        <v>1094</v>
      </c>
      <c r="AV196" s="52" t="s">
        <v>20</v>
      </c>
      <c r="AW196" s="114"/>
      <c r="AX196" s="59" t="s">
        <v>20</v>
      </c>
      <c r="AY196" s="29"/>
      <c r="AZ196" s="63" t="s">
        <v>20</v>
      </c>
      <c r="BA196" s="109"/>
      <c r="BB196" s="29">
        <v>7</v>
      </c>
      <c r="BC196" s="109"/>
      <c r="BD196" s="115" t="s">
        <v>20</v>
      </c>
      <c r="BE196" s="17" t="s">
        <v>1095</v>
      </c>
      <c r="BF196" s="141" t="s">
        <v>10</v>
      </c>
      <c r="BG196" s="109"/>
      <c r="BH196" s="63">
        <v>5.5</v>
      </c>
      <c r="BI196" s="17"/>
      <c r="BJ196" s="29" t="s">
        <v>20</v>
      </c>
      <c r="BK196" s="17"/>
      <c r="BL196" s="29" t="s">
        <v>10</v>
      </c>
      <c r="BM196" s="29"/>
      <c r="BN196" s="29" t="s">
        <v>20</v>
      </c>
      <c r="BO196" s="29"/>
      <c r="BP196" s="52">
        <v>5.125</v>
      </c>
      <c r="BQ196" s="114"/>
      <c r="BR196" s="117" t="s">
        <v>20</v>
      </c>
      <c r="BS196" s="118"/>
      <c r="BT196" s="64">
        <v>4.75</v>
      </c>
      <c r="BU196" s="17" t="s">
        <v>1096</v>
      </c>
      <c r="BV196" s="29" t="s">
        <v>20</v>
      </c>
      <c r="BW196" s="29"/>
      <c r="BX196" s="111">
        <v>5.75</v>
      </c>
      <c r="BY196" s="130"/>
      <c r="BZ196" s="119" t="s">
        <v>20</v>
      </c>
      <c r="CA196" s="114"/>
      <c r="CB196" s="29"/>
      <c r="CC196" s="17"/>
      <c r="CD196" s="29" t="s">
        <v>20</v>
      </c>
      <c r="CE196" s="29"/>
      <c r="CF196" s="30" t="s">
        <v>20</v>
      </c>
      <c r="CG196" s="31"/>
      <c r="CH196" s="29">
        <v>6</v>
      </c>
      <c r="CI196" s="17" t="s">
        <v>1097</v>
      </c>
      <c r="CJ196" s="29">
        <v>4.5</v>
      </c>
      <c r="CK196" s="17"/>
      <c r="CL196" s="29">
        <v>7</v>
      </c>
      <c r="CM196" s="57" t="s">
        <v>1098</v>
      </c>
      <c r="CN196" s="64">
        <v>6.25</v>
      </c>
      <c r="CO196" s="17"/>
      <c r="CP196" s="64">
        <v>4.7</v>
      </c>
      <c r="CQ196" s="29"/>
      <c r="CR196" s="29" t="s">
        <v>20</v>
      </c>
      <c r="CS196" s="29"/>
      <c r="CT196" s="53">
        <v>5.3</v>
      </c>
      <c r="CU196" s="132" t="s">
        <v>1099</v>
      </c>
      <c r="CV196" s="29">
        <v>6.5</v>
      </c>
      <c r="CW196" s="17" t="s">
        <v>673</v>
      </c>
      <c r="CX196" s="29">
        <v>6</v>
      </c>
      <c r="CY196" s="17"/>
      <c r="CZ196" s="17" t="s">
        <v>20</v>
      </c>
      <c r="DA196" s="17"/>
      <c r="DB196" s="30">
        <v>4</v>
      </c>
      <c r="DC196" s="31" t="s">
        <v>1100</v>
      </c>
      <c r="DD196" t="s">
        <v>10</v>
      </c>
      <c r="DE196">
        <f t="shared" si="6"/>
        <v>22</v>
      </c>
    </row>
    <row r="197" spans="1:109" s="7" customFormat="1" ht="19.149999999999999" customHeight="1" x14ac:dyDescent="0.3">
      <c r="A197" s="331">
        <v>75</v>
      </c>
      <c r="B197" s="123">
        <v>81221</v>
      </c>
      <c r="C197" s="6">
        <v>58</v>
      </c>
      <c r="D197" s="8" t="s">
        <v>138</v>
      </c>
      <c r="E197" s="8"/>
      <c r="F197" s="32" t="s">
        <v>20</v>
      </c>
      <c r="G197" s="14"/>
      <c r="H197" s="30" t="s">
        <v>10</v>
      </c>
      <c r="I197" s="30"/>
      <c r="J197" s="53" t="s">
        <v>20</v>
      </c>
      <c r="K197" s="109" t="s">
        <v>1071</v>
      </c>
      <c r="L197" s="52" t="s">
        <v>20</v>
      </c>
      <c r="M197" s="19" t="s">
        <v>1101</v>
      </c>
      <c r="N197" s="108" t="s">
        <v>20</v>
      </c>
      <c r="O197" s="109" t="s">
        <v>1102</v>
      </c>
      <c r="P197" s="30" t="s">
        <v>20</v>
      </c>
      <c r="Q197" s="31"/>
      <c r="R197" s="127" t="s">
        <v>20</v>
      </c>
      <c r="S197" s="109" t="s">
        <v>139</v>
      </c>
      <c r="T197" s="22">
        <v>0.39800000000000002</v>
      </c>
      <c r="U197" s="17" t="s">
        <v>587</v>
      </c>
      <c r="V197" s="110">
        <v>5.75</v>
      </c>
      <c r="W197" s="54" t="s">
        <v>1103</v>
      </c>
      <c r="X197" s="111" t="s">
        <v>20</v>
      </c>
      <c r="Y197" s="25" t="s">
        <v>715</v>
      </c>
      <c r="Z197" s="29">
        <v>4</v>
      </c>
      <c r="AA197" s="17" t="s">
        <v>1104</v>
      </c>
      <c r="AB197" s="29">
        <v>4</v>
      </c>
      <c r="AC197" s="17" t="s">
        <v>1105</v>
      </c>
      <c r="AD197" s="29" t="s">
        <v>20</v>
      </c>
      <c r="AE197" s="17"/>
      <c r="AF197" s="112" t="s">
        <v>20</v>
      </c>
      <c r="AG197" s="17"/>
      <c r="AH197" s="30">
        <v>7</v>
      </c>
      <c r="AI197" s="31" t="s">
        <v>1093</v>
      </c>
      <c r="AJ197" s="53" t="s">
        <v>20</v>
      </c>
      <c r="AK197" s="130" t="s">
        <v>1106</v>
      </c>
      <c r="AL197" s="107">
        <v>6.5</v>
      </c>
      <c r="AM197" s="113" t="s">
        <v>1107</v>
      </c>
      <c r="AN197" s="29" t="s">
        <v>20</v>
      </c>
      <c r="AO197" s="17"/>
      <c r="AP197" s="52">
        <v>5</v>
      </c>
      <c r="AQ197" s="114" t="s">
        <v>1108</v>
      </c>
      <c r="AR197" s="29" t="s">
        <v>20</v>
      </c>
      <c r="AS197" s="17"/>
      <c r="AT197" s="52" t="s">
        <v>20</v>
      </c>
      <c r="AU197" s="114"/>
      <c r="AV197" s="52" t="s">
        <v>20</v>
      </c>
      <c r="AW197" s="114"/>
      <c r="AX197" s="136" t="s">
        <v>20</v>
      </c>
      <c r="AY197" s="17" t="s">
        <v>1109</v>
      </c>
      <c r="AZ197" s="63" t="s">
        <v>20</v>
      </c>
      <c r="BA197" s="109"/>
      <c r="BB197" s="29" t="s">
        <v>20</v>
      </c>
      <c r="BC197" s="109"/>
      <c r="BD197" s="115" t="s">
        <v>20</v>
      </c>
      <c r="BE197" s="17"/>
      <c r="BF197" s="141" t="s">
        <v>10</v>
      </c>
      <c r="BG197" s="109"/>
      <c r="BH197" s="63" t="s">
        <v>20</v>
      </c>
      <c r="BI197" s="17" t="s">
        <v>1110</v>
      </c>
      <c r="BJ197" s="29" t="s">
        <v>20</v>
      </c>
      <c r="BK197" s="17"/>
      <c r="BL197" s="29" t="s">
        <v>10</v>
      </c>
      <c r="BM197" s="29"/>
      <c r="BN197" s="29" t="s">
        <v>20</v>
      </c>
      <c r="BO197" s="17" t="s">
        <v>1111</v>
      </c>
      <c r="BP197" s="52">
        <v>5.125</v>
      </c>
      <c r="BQ197" s="114" t="s">
        <v>1112</v>
      </c>
      <c r="BR197" s="117" t="s">
        <v>20</v>
      </c>
      <c r="BS197" s="118"/>
      <c r="BT197" s="29" t="s">
        <v>20</v>
      </c>
      <c r="BU197" s="17" t="s">
        <v>1113</v>
      </c>
      <c r="BV197" s="29" t="s">
        <v>20</v>
      </c>
      <c r="BW197" s="17"/>
      <c r="BX197" s="29" t="s">
        <v>20</v>
      </c>
      <c r="BY197" s="17" t="s">
        <v>1114</v>
      </c>
      <c r="BZ197" s="119" t="s">
        <v>20</v>
      </c>
      <c r="CA197" s="114" t="s">
        <v>1115</v>
      </c>
      <c r="CB197" s="29" t="s">
        <v>10</v>
      </c>
      <c r="CC197" s="17"/>
      <c r="CD197" s="29" t="s">
        <v>20</v>
      </c>
      <c r="CE197" s="17"/>
      <c r="CF197" s="30" t="s">
        <v>20</v>
      </c>
      <c r="CG197" s="31"/>
      <c r="CH197" s="29">
        <v>6</v>
      </c>
      <c r="CI197" s="57" t="s">
        <v>1116</v>
      </c>
      <c r="CJ197" s="29">
        <v>4.5</v>
      </c>
      <c r="CK197" s="17"/>
      <c r="CL197" s="29" t="s">
        <v>20</v>
      </c>
      <c r="CM197" s="126" t="s">
        <v>1117</v>
      </c>
      <c r="CN197" s="64" t="s">
        <v>20</v>
      </c>
      <c r="CO197" s="17"/>
      <c r="CP197" s="64">
        <v>4.7</v>
      </c>
      <c r="CQ197" s="17" t="s">
        <v>1118</v>
      </c>
      <c r="CR197" s="53" t="s">
        <v>20</v>
      </c>
      <c r="CS197" s="17" t="s">
        <v>140</v>
      </c>
      <c r="CT197" s="53" t="s">
        <v>20</v>
      </c>
      <c r="CU197" s="109" t="s">
        <v>1119</v>
      </c>
      <c r="CV197" s="29">
        <v>1.5</v>
      </c>
      <c r="CW197" s="17" t="s">
        <v>590</v>
      </c>
      <c r="CX197" s="53">
        <v>6</v>
      </c>
      <c r="CY197" s="17" t="s">
        <v>1120</v>
      </c>
      <c r="CZ197" s="17" t="s">
        <v>20</v>
      </c>
      <c r="DA197" s="17" t="s">
        <v>1121</v>
      </c>
      <c r="DB197" s="30" t="s">
        <v>20</v>
      </c>
      <c r="DC197" s="31" t="s">
        <v>1122</v>
      </c>
      <c r="DD197" t="s">
        <v>10</v>
      </c>
      <c r="DE197">
        <f t="shared" si="6"/>
        <v>13</v>
      </c>
    </row>
    <row r="198" spans="1:109" ht="19.149999999999999" customHeight="1" x14ac:dyDescent="0.3">
      <c r="A198" s="105">
        <v>87</v>
      </c>
      <c r="B198" s="123">
        <v>56179</v>
      </c>
      <c r="C198" s="6">
        <v>69</v>
      </c>
      <c r="D198" s="8" t="s">
        <v>2477</v>
      </c>
      <c r="E198" s="8"/>
      <c r="F198" s="32" t="s">
        <v>20</v>
      </c>
      <c r="G198" s="14"/>
      <c r="H198" s="30"/>
      <c r="I198" s="30"/>
      <c r="J198" s="53">
        <v>6.5</v>
      </c>
      <c r="K198" s="109"/>
      <c r="L198" s="52" t="s">
        <v>20</v>
      </c>
      <c r="N198" s="108" t="s">
        <v>20</v>
      </c>
      <c r="O198" s="109"/>
      <c r="P198" s="30" t="s">
        <v>20</v>
      </c>
      <c r="Q198" s="31"/>
      <c r="R198" s="127">
        <v>6.35</v>
      </c>
      <c r="S198" s="109"/>
      <c r="T198" s="135">
        <v>0.39800000000000002</v>
      </c>
      <c r="U198" s="17" t="s">
        <v>587</v>
      </c>
      <c r="V198" s="110">
        <v>5.75</v>
      </c>
      <c r="W198" s="54"/>
      <c r="X198" s="125" t="s">
        <v>20</v>
      </c>
      <c r="Y198" s="25" t="s">
        <v>1200</v>
      </c>
      <c r="Z198" s="29" t="s">
        <v>20</v>
      </c>
      <c r="AA198" s="17" t="s">
        <v>602</v>
      </c>
      <c r="AB198" s="29">
        <v>4</v>
      </c>
      <c r="AC198" s="17"/>
      <c r="AD198" s="29" t="s">
        <v>20</v>
      </c>
      <c r="AE198" s="17"/>
      <c r="AF198" s="112" t="s">
        <v>20</v>
      </c>
      <c r="AG198" s="17"/>
      <c r="AH198" s="30" t="s">
        <v>20</v>
      </c>
      <c r="AJ198" s="29">
        <v>6</v>
      </c>
      <c r="AK198" s="17"/>
      <c r="AL198" s="107">
        <v>6.5</v>
      </c>
      <c r="AM198" s="113" t="s">
        <v>1201</v>
      </c>
      <c r="AN198" s="29" t="s">
        <v>20</v>
      </c>
      <c r="AO198" s="17"/>
      <c r="AP198" s="52" t="s">
        <v>20</v>
      </c>
      <c r="AQ198" s="114"/>
      <c r="AR198" s="29" t="s">
        <v>20</v>
      </c>
      <c r="AS198" s="17"/>
      <c r="AT198" s="52" t="s">
        <v>20</v>
      </c>
      <c r="AU198" s="114"/>
      <c r="AV198" s="52" t="s">
        <v>20</v>
      </c>
      <c r="AW198" s="114"/>
      <c r="AX198" s="59" t="s">
        <v>20</v>
      </c>
      <c r="AY198" s="29"/>
      <c r="AZ198" s="60">
        <v>6.875</v>
      </c>
      <c r="BA198" s="109" t="s">
        <v>1202</v>
      </c>
      <c r="BB198" s="29" t="s">
        <v>20</v>
      </c>
      <c r="BC198" s="132" t="s">
        <v>1203</v>
      </c>
      <c r="BD198" s="115" t="s">
        <v>20</v>
      </c>
      <c r="BE198" s="29"/>
      <c r="BF198" s="141"/>
      <c r="BG198" s="109"/>
      <c r="BH198" s="232">
        <v>5.5</v>
      </c>
      <c r="BI198" s="17" t="s">
        <v>1204</v>
      </c>
      <c r="BJ198" s="29" t="s">
        <v>20</v>
      </c>
      <c r="BK198" s="29"/>
      <c r="BL198" s="29"/>
      <c r="BM198" s="29"/>
      <c r="BN198" s="29">
        <v>6.875</v>
      </c>
      <c r="BO198" s="29"/>
      <c r="BP198" s="52">
        <v>5.125</v>
      </c>
      <c r="BQ198" s="114"/>
      <c r="BR198" s="117">
        <v>4</v>
      </c>
      <c r="BS198" s="118"/>
      <c r="BT198" s="64">
        <v>4.75</v>
      </c>
      <c r="BU198" s="29"/>
      <c r="BV198" s="29" t="s">
        <v>20</v>
      </c>
      <c r="BW198" s="29"/>
      <c r="BX198" s="111">
        <v>5.75</v>
      </c>
      <c r="BY198" s="17" t="s">
        <v>1205</v>
      </c>
      <c r="BZ198" s="119" t="s">
        <v>20</v>
      </c>
      <c r="CA198" s="114"/>
      <c r="CB198" s="29"/>
      <c r="CC198" s="17"/>
      <c r="CD198" s="29" t="s">
        <v>20</v>
      </c>
      <c r="CE198" s="17" t="s">
        <v>1206</v>
      </c>
      <c r="CF198" s="30" t="s">
        <v>20</v>
      </c>
      <c r="CG198" s="31"/>
      <c r="CH198" s="29" t="s">
        <v>20</v>
      </c>
      <c r="CI198" s="57"/>
      <c r="CJ198" s="29">
        <v>4.5</v>
      </c>
      <c r="CK198" s="17"/>
      <c r="CL198" s="29" t="s">
        <v>20</v>
      </c>
      <c r="CM198" s="126" t="s">
        <v>1207</v>
      </c>
      <c r="CN198" s="64">
        <v>6.25</v>
      </c>
      <c r="CO198" s="17"/>
      <c r="CP198" s="64" t="s">
        <v>20</v>
      </c>
      <c r="CQ198" s="17" t="s">
        <v>1208</v>
      </c>
      <c r="CR198" s="29" t="s">
        <v>20</v>
      </c>
      <c r="CS198" s="29"/>
      <c r="CT198" s="53" t="s">
        <v>20</v>
      </c>
      <c r="CU198" s="53"/>
      <c r="CV198" s="29">
        <v>6.5</v>
      </c>
      <c r="CW198" s="17" t="s">
        <v>673</v>
      </c>
      <c r="CX198" s="29">
        <v>6</v>
      </c>
      <c r="CY198" s="17"/>
      <c r="CZ198" s="17">
        <v>5</v>
      </c>
      <c r="DA198" s="17"/>
      <c r="DB198" s="30" t="s">
        <v>20</v>
      </c>
      <c r="DC198" s="31" t="s">
        <v>1209</v>
      </c>
      <c r="DD198" t="s">
        <v>10</v>
      </c>
      <c r="DE198">
        <f t="shared" si="6"/>
        <v>19</v>
      </c>
    </row>
    <row r="199" spans="1:109" ht="19.149999999999999" customHeight="1" x14ac:dyDescent="0.3">
      <c r="A199" s="331">
        <v>88</v>
      </c>
      <c r="B199" s="123">
        <v>541213</v>
      </c>
      <c r="C199" s="6">
        <v>70</v>
      </c>
      <c r="D199" s="8" t="s">
        <v>2478</v>
      </c>
      <c r="E199" s="8"/>
      <c r="F199" s="32" t="s">
        <v>20</v>
      </c>
      <c r="G199" s="14"/>
      <c r="H199" s="30"/>
      <c r="I199" s="30"/>
      <c r="J199" s="53" t="s">
        <v>20</v>
      </c>
      <c r="K199" s="109"/>
      <c r="L199" s="52" t="s">
        <v>20</v>
      </c>
      <c r="N199" s="108" t="s">
        <v>20</v>
      </c>
      <c r="O199" s="109"/>
      <c r="P199" s="30" t="s">
        <v>20</v>
      </c>
      <c r="Q199" s="31"/>
      <c r="R199" s="127" t="s">
        <v>20</v>
      </c>
      <c r="S199" s="109"/>
      <c r="T199" s="135">
        <v>0.39800000000000002</v>
      </c>
      <c r="U199" s="17" t="s">
        <v>587</v>
      </c>
      <c r="V199" s="110" t="s">
        <v>20</v>
      </c>
      <c r="W199" s="54"/>
      <c r="X199" s="125" t="s">
        <v>20</v>
      </c>
      <c r="Y199" s="25" t="s">
        <v>715</v>
      </c>
      <c r="Z199" s="29" t="s">
        <v>20</v>
      </c>
      <c r="AA199" s="17" t="s">
        <v>602</v>
      </c>
      <c r="AB199" s="29">
        <v>4</v>
      </c>
      <c r="AC199" s="17"/>
      <c r="AD199" s="29" t="s">
        <v>20</v>
      </c>
      <c r="AE199" s="17"/>
      <c r="AF199" s="112" t="s">
        <v>20</v>
      </c>
      <c r="AG199" s="17"/>
      <c r="AH199" s="30" t="s">
        <v>20</v>
      </c>
      <c r="AJ199" s="29" t="s">
        <v>20</v>
      </c>
      <c r="AK199" s="17"/>
      <c r="AL199" s="53" t="s">
        <v>20</v>
      </c>
      <c r="AN199" s="29" t="s">
        <v>20</v>
      </c>
      <c r="AO199" s="17"/>
      <c r="AP199" s="52" t="s">
        <v>20</v>
      </c>
      <c r="AQ199" s="114"/>
      <c r="AR199" s="29" t="s">
        <v>20</v>
      </c>
      <c r="AS199" s="17"/>
      <c r="AT199" s="52" t="s">
        <v>20</v>
      </c>
      <c r="AU199" s="114"/>
      <c r="AV199" s="52" t="s">
        <v>20</v>
      </c>
      <c r="AW199" s="114"/>
      <c r="AX199" s="59" t="s">
        <v>20</v>
      </c>
      <c r="AY199" s="17"/>
      <c r="AZ199" s="60" t="s">
        <v>20</v>
      </c>
      <c r="BA199" s="109"/>
      <c r="BB199" s="29" t="s">
        <v>20</v>
      </c>
      <c r="BC199" s="109"/>
      <c r="BD199" s="115" t="s">
        <v>20</v>
      </c>
      <c r="BE199" s="17"/>
      <c r="BF199" s="141"/>
      <c r="BG199" s="109"/>
      <c r="BH199" s="63" t="s">
        <v>20</v>
      </c>
      <c r="BI199" s="17"/>
      <c r="BJ199" s="29" t="s">
        <v>20</v>
      </c>
      <c r="BK199" s="17"/>
      <c r="BL199" s="29"/>
      <c r="BM199" s="29"/>
      <c r="BN199" s="29" t="s">
        <v>20</v>
      </c>
      <c r="BO199" s="17"/>
      <c r="BP199" s="52">
        <v>5.125</v>
      </c>
      <c r="BQ199" s="114"/>
      <c r="BR199" s="117" t="s">
        <v>20</v>
      </c>
      <c r="BS199" s="118"/>
      <c r="BT199" s="29" t="s">
        <v>20</v>
      </c>
      <c r="BU199" s="17"/>
      <c r="BV199" s="29" t="s">
        <v>20</v>
      </c>
      <c r="BW199" s="17"/>
      <c r="BX199" s="29" t="s">
        <v>20</v>
      </c>
      <c r="BY199" s="17"/>
      <c r="BZ199" s="119" t="s">
        <v>20</v>
      </c>
      <c r="CA199" s="114"/>
      <c r="CB199" s="29"/>
      <c r="CC199" s="17"/>
      <c r="CD199" s="29" t="s">
        <v>20</v>
      </c>
      <c r="CE199" s="17"/>
      <c r="CF199" s="30" t="s">
        <v>20</v>
      </c>
      <c r="CG199" s="31"/>
      <c r="CH199" s="29" t="s">
        <v>20</v>
      </c>
      <c r="CI199" s="57"/>
      <c r="CJ199" s="29">
        <v>4.5</v>
      </c>
      <c r="CK199" s="17"/>
      <c r="CL199" s="29" t="s">
        <v>20</v>
      </c>
      <c r="CM199" s="17"/>
      <c r="CN199" s="64" t="s">
        <v>20</v>
      </c>
      <c r="CO199" s="17"/>
      <c r="CP199" s="64" t="s">
        <v>20</v>
      </c>
      <c r="CQ199" s="17"/>
      <c r="CR199" s="29" t="s">
        <v>20</v>
      </c>
      <c r="CS199" s="17"/>
      <c r="CT199" s="53" t="s">
        <v>20</v>
      </c>
      <c r="CU199" s="109"/>
      <c r="CV199" s="133">
        <v>1.5</v>
      </c>
      <c r="CW199" s="17" t="s">
        <v>590</v>
      </c>
      <c r="CX199" s="29">
        <v>6</v>
      </c>
      <c r="CY199" s="17" t="s">
        <v>1210</v>
      </c>
      <c r="CZ199" s="17" t="s">
        <v>20</v>
      </c>
      <c r="DA199" s="17"/>
      <c r="DB199" s="30" t="s">
        <v>20</v>
      </c>
      <c r="DC199" s="31" t="s">
        <v>1211</v>
      </c>
      <c r="DD199" t="s">
        <v>10</v>
      </c>
      <c r="DE199">
        <f t="shared" si="6"/>
        <v>6</v>
      </c>
    </row>
    <row r="200" spans="1:109" ht="19.149999999999999" customHeight="1" x14ac:dyDescent="0.3">
      <c r="A200" s="331">
        <v>90</v>
      </c>
      <c r="B200" s="123">
        <v>56199</v>
      </c>
      <c r="C200" s="6">
        <v>72</v>
      </c>
      <c r="D200" s="8" t="s">
        <v>2479</v>
      </c>
      <c r="E200" s="8"/>
      <c r="F200" s="32" t="s">
        <v>20</v>
      </c>
      <c r="G200" s="14"/>
      <c r="H200" s="30"/>
      <c r="I200" s="30"/>
      <c r="J200" s="53" t="s">
        <v>20</v>
      </c>
      <c r="K200" s="109"/>
      <c r="L200" s="52" t="s">
        <v>20</v>
      </c>
      <c r="N200" s="108" t="s">
        <v>20</v>
      </c>
      <c r="O200" s="109" t="s">
        <v>1224</v>
      </c>
      <c r="P200" s="30" t="s">
        <v>20</v>
      </c>
      <c r="Q200" s="31"/>
      <c r="R200" s="127" t="s">
        <v>20</v>
      </c>
      <c r="S200" s="109"/>
      <c r="T200" s="135">
        <v>0.39800000000000002</v>
      </c>
      <c r="U200" s="17" t="s">
        <v>587</v>
      </c>
      <c r="V200" s="110" t="s">
        <v>20</v>
      </c>
      <c r="W200" s="54"/>
      <c r="X200" s="125" t="s">
        <v>20</v>
      </c>
      <c r="Y200" s="25" t="s">
        <v>715</v>
      </c>
      <c r="Z200" s="29" t="s">
        <v>20</v>
      </c>
      <c r="AA200" s="17" t="s">
        <v>602</v>
      </c>
      <c r="AB200" s="29">
        <v>4</v>
      </c>
      <c r="AC200" s="17"/>
      <c r="AD200" s="29" t="s">
        <v>20</v>
      </c>
      <c r="AE200" s="17" t="s">
        <v>1225</v>
      </c>
      <c r="AF200" s="112" t="s">
        <v>20</v>
      </c>
      <c r="AG200" s="17"/>
      <c r="AH200" s="30">
        <v>7</v>
      </c>
      <c r="AJ200" s="29">
        <v>6</v>
      </c>
      <c r="AK200" s="17"/>
      <c r="AL200" s="53">
        <v>6.5</v>
      </c>
      <c r="AM200" s="113" t="s">
        <v>608</v>
      </c>
      <c r="AN200" s="29" t="s">
        <v>20</v>
      </c>
      <c r="AO200" s="17"/>
      <c r="AP200" s="52" t="s">
        <v>20</v>
      </c>
      <c r="AQ200" s="114" t="s">
        <v>1226</v>
      </c>
      <c r="AR200" s="29" t="s">
        <v>20</v>
      </c>
      <c r="AS200" s="17"/>
      <c r="AT200" s="52" t="s">
        <v>20</v>
      </c>
      <c r="AU200" s="114" t="s">
        <v>1227</v>
      </c>
      <c r="AV200" s="52" t="s">
        <v>20</v>
      </c>
      <c r="AW200" s="114"/>
      <c r="AX200" s="59">
        <v>6</v>
      </c>
      <c r="AY200" s="17"/>
      <c r="AZ200" s="60" t="s">
        <v>20</v>
      </c>
      <c r="BA200" s="148" t="s">
        <v>1228</v>
      </c>
      <c r="BB200" s="29" t="s">
        <v>20</v>
      </c>
      <c r="BC200" s="109"/>
      <c r="BD200" s="115" t="s">
        <v>20</v>
      </c>
      <c r="BE200" s="29"/>
      <c r="BF200" s="141"/>
      <c r="BG200" s="109"/>
      <c r="BH200" s="63">
        <v>5.5</v>
      </c>
      <c r="BI200" s="17"/>
      <c r="BJ200" s="29" t="s">
        <v>20</v>
      </c>
      <c r="BK200" s="29"/>
      <c r="BL200" s="29"/>
      <c r="BM200" s="29"/>
      <c r="BN200" s="29" t="s">
        <v>20</v>
      </c>
      <c r="BO200" s="17" t="s">
        <v>1229</v>
      </c>
      <c r="BP200" s="52">
        <v>5.125</v>
      </c>
      <c r="BQ200" s="114"/>
      <c r="BR200" s="143">
        <v>4</v>
      </c>
      <c r="BS200" s="118"/>
      <c r="BT200" s="64">
        <v>4.75</v>
      </c>
      <c r="BU200" s="29"/>
      <c r="BV200" s="29" t="s">
        <v>20</v>
      </c>
      <c r="BW200" s="17" t="s">
        <v>1230</v>
      </c>
      <c r="BX200" s="29" t="s">
        <v>20</v>
      </c>
      <c r="BY200" s="17" t="s">
        <v>1231</v>
      </c>
      <c r="BZ200" s="119" t="s">
        <v>20</v>
      </c>
      <c r="CA200" s="114" t="s">
        <v>1232</v>
      </c>
      <c r="CB200" s="29" t="s">
        <v>10</v>
      </c>
      <c r="CC200" s="17"/>
      <c r="CD200" s="29">
        <v>6</v>
      </c>
      <c r="CE200" s="29"/>
      <c r="CF200" s="30" t="s">
        <v>20</v>
      </c>
      <c r="CG200" s="31"/>
      <c r="CH200" s="29" t="s">
        <v>20</v>
      </c>
      <c r="CI200" s="57"/>
      <c r="CJ200" s="29">
        <v>4.5</v>
      </c>
      <c r="CK200" s="17"/>
      <c r="CL200" s="29" t="s">
        <v>20</v>
      </c>
      <c r="CM200" s="57" t="s">
        <v>1233</v>
      </c>
      <c r="CN200" s="127" t="s">
        <v>20</v>
      </c>
      <c r="CO200" s="17" t="s">
        <v>1234</v>
      </c>
      <c r="CP200" s="64" t="s">
        <v>20</v>
      </c>
      <c r="CQ200" s="17" t="s">
        <v>1235</v>
      </c>
      <c r="CR200" s="29" t="s">
        <v>20</v>
      </c>
      <c r="CS200" s="29"/>
      <c r="CT200" s="53" t="s">
        <v>20</v>
      </c>
      <c r="CU200" s="53"/>
      <c r="CV200" s="29">
        <v>6.5</v>
      </c>
      <c r="CW200" s="17" t="s">
        <v>673</v>
      </c>
      <c r="CX200" s="29">
        <v>6</v>
      </c>
      <c r="CY200" s="17"/>
      <c r="CZ200" s="17">
        <v>5</v>
      </c>
      <c r="DA200" s="17" t="s">
        <v>1236</v>
      </c>
      <c r="DB200" s="30">
        <v>4</v>
      </c>
      <c r="DC200" s="31" t="s">
        <v>1237</v>
      </c>
      <c r="DD200" t="s">
        <v>10</v>
      </c>
      <c r="DE200">
        <f t="shared" si="6"/>
        <v>16</v>
      </c>
    </row>
    <row r="201" spans="1:109" ht="19.149999999999999" customHeight="1" x14ac:dyDescent="0.3">
      <c r="A201" s="105">
        <v>91</v>
      </c>
      <c r="B201" s="123"/>
      <c r="C201" s="6"/>
      <c r="D201" s="134"/>
      <c r="E201" s="134"/>
      <c r="F201" s="32"/>
      <c r="G201" s="14"/>
      <c r="H201" s="30"/>
      <c r="I201" s="30"/>
      <c r="J201" s="53"/>
      <c r="K201" s="109"/>
      <c r="L201" s="52"/>
      <c r="N201" s="108"/>
      <c r="O201" s="109"/>
      <c r="P201" s="30"/>
      <c r="Q201" s="31"/>
      <c r="R201" s="64"/>
      <c r="S201" s="109"/>
      <c r="T201" s="22"/>
      <c r="U201" s="17"/>
      <c r="V201" s="110"/>
      <c r="W201" s="54"/>
      <c r="X201" s="111"/>
      <c r="Y201" s="25"/>
      <c r="Z201" s="29"/>
      <c r="AA201" s="17"/>
      <c r="AB201" s="29"/>
      <c r="AC201" s="17"/>
      <c r="AD201" s="29"/>
      <c r="AE201" s="17"/>
      <c r="AF201" s="112" t="s">
        <v>10</v>
      </c>
      <c r="AG201" s="17"/>
      <c r="AJ201" s="29"/>
      <c r="AK201" s="17"/>
      <c r="AL201" s="53"/>
      <c r="AN201" s="29"/>
      <c r="AO201" s="17"/>
      <c r="AP201" s="52"/>
      <c r="AQ201" s="114"/>
      <c r="AR201" s="29"/>
      <c r="AS201" s="17"/>
      <c r="AT201" s="52"/>
      <c r="AU201" s="114"/>
      <c r="AV201" s="52"/>
      <c r="AW201" s="114"/>
      <c r="AX201" s="59"/>
      <c r="AY201" s="17"/>
      <c r="AZ201" s="63"/>
      <c r="BA201" s="109"/>
      <c r="BB201" s="29"/>
      <c r="BC201" s="109"/>
      <c r="BD201" s="115"/>
      <c r="BE201" s="17"/>
      <c r="BF201" s="141"/>
      <c r="BG201" s="109"/>
      <c r="BH201" s="63"/>
      <c r="BI201" s="17"/>
      <c r="BJ201" s="29"/>
      <c r="BK201" s="17"/>
      <c r="BL201" s="29"/>
      <c r="BM201" s="29"/>
      <c r="BN201" s="29"/>
      <c r="BO201" s="17"/>
      <c r="BP201" s="52"/>
      <c r="BQ201" s="114"/>
      <c r="BR201" s="117"/>
      <c r="BS201" s="118"/>
      <c r="BT201" s="29"/>
      <c r="BU201" s="17"/>
      <c r="BV201" s="29"/>
      <c r="BW201" s="17"/>
      <c r="BX201" s="29"/>
      <c r="BY201" s="17"/>
      <c r="BZ201" s="119"/>
      <c r="CA201" s="114"/>
      <c r="CB201" s="29"/>
      <c r="CC201" s="17"/>
      <c r="CD201" s="29"/>
      <c r="CE201" s="17"/>
      <c r="CF201" s="30"/>
      <c r="CG201" s="31"/>
      <c r="CH201" s="29"/>
      <c r="CI201" s="57"/>
      <c r="CJ201" s="29"/>
      <c r="CK201" s="17"/>
      <c r="CL201" s="29"/>
      <c r="CM201" s="17"/>
      <c r="CN201" s="64"/>
      <c r="CO201" s="17"/>
      <c r="CP201" s="64"/>
      <c r="CQ201" s="17"/>
      <c r="CR201" s="29"/>
      <c r="CS201" s="17"/>
      <c r="CT201" s="53"/>
      <c r="CU201" s="109"/>
      <c r="CV201" s="29"/>
      <c r="CW201" s="17"/>
      <c r="CX201" s="29"/>
      <c r="CY201" s="17"/>
      <c r="CZ201" s="17"/>
      <c r="DA201" s="17"/>
      <c r="DB201" s="30"/>
      <c r="DC201" s="31"/>
    </row>
    <row r="202" spans="1:109" ht="19.149999999999999" customHeight="1" x14ac:dyDescent="0.3">
      <c r="A202" s="105">
        <v>92</v>
      </c>
      <c r="B202" s="328"/>
      <c r="C202" s="330"/>
      <c r="D202" s="332" t="s">
        <v>167</v>
      </c>
      <c r="E202" s="332"/>
      <c r="F202" s="336" t="s">
        <v>18</v>
      </c>
      <c r="G202" s="338"/>
      <c r="H202" s="340" t="s">
        <v>18</v>
      </c>
      <c r="I202" s="340"/>
      <c r="J202" s="340" t="s">
        <v>18</v>
      </c>
      <c r="K202" s="347"/>
      <c r="L202" s="350" t="s">
        <v>18</v>
      </c>
      <c r="M202" s="352"/>
      <c r="N202" s="345" t="s">
        <v>18</v>
      </c>
      <c r="O202" s="347"/>
      <c r="P202" s="355" t="s">
        <v>18</v>
      </c>
      <c r="Q202" s="341"/>
      <c r="R202" s="355" t="s">
        <v>18</v>
      </c>
      <c r="S202" s="347"/>
      <c r="T202" s="355" t="s">
        <v>18</v>
      </c>
      <c r="U202" s="348"/>
      <c r="V202" s="355" t="s">
        <v>18</v>
      </c>
      <c r="W202" s="368"/>
      <c r="X202" s="355" t="s">
        <v>18</v>
      </c>
      <c r="Y202" s="373"/>
      <c r="Z202" s="355" t="s">
        <v>18</v>
      </c>
      <c r="AA202" s="348"/>
      <c r="AB202" s="355" t="s">
        <v>18</v>
      </c>
      <c r="AC202" s="348"/>
      <c r="AD202" s="355" t="s">
        <v>18</v>
      </c>
      <c r="AE202" s="348"/>
      <c r="AF202" s="112" t="s">
        <v>18</v>
      </c>
      <c r="AG202" s="348"/>
      <c r="AH202" s="112" t="s">
        <v>18</v>
      </c>
      <c r="AI202" s="341"/>
      <c r="AJ202" s="112" t="s">
        <v>18</v>
      </c>
      <c r="AK202" s="348"/>
      <c r="AL202" s="112" t="s">
        <v>18</v>
      </c>
      <c r="AM202" s="353"/>
      <c r="AN202" s="112" t="s">
        <v>18</v>
      </c>
      <c r="AO202" s="348"/>
      <c r="AP202" s="378" t="s">
        <v>18</v>
      </c>
      <c r="AQ202" s="379"/>
      <c r="AR202" s="112" t="s">
        <v>18</v>
      </c>
      <c r="AS202" s="348"/>
      <c r="AT202" s="350" t="s">
        <v>18</v>
      </c>
      <c r="AU202" s="379"/>
      <c r="AV202" s="350" t="s">
        <v>18</v>
      </c>
      <c r="AW202" s="379"/>
      <c r="AX202" s="112" t="s">
        <v>18</v>
      </c>
      <c r="AY202" s="348"/>
      <c r="AZ202" s="112" t="s">
        <v>18</v>
      </c>
      <c r="BA202" s="347"/>
      <c r="BB202" s="362" t="s">
        <v>18</v>
      </c>
      <c r="BC202" s="347"/>
      <c r="BD202" s="112" t="s">
        <v>18</v>
      </c>
      <c r="BE202" s="348"/>
      <c r="BF202" s="362" t="s">
        <v>18</v>
      </c>
      <c r="BG202" s="347"/>
      <c r="BH202" s="362" t="s">
        <v>18</v>
      </c>
      <c r="BI202" s="348"/>
      <c r="BJ202" s="112" t="s">
        <v>18</v>
      </c>
      <c r="BK202" s="348"/>
      <c r="BL202" s="362" t="s">
        <v>18</v>
      </c>
      <c r="BM202" s="362"/>
      <c r="BN202" s="112" t="s">
        <v>18</v>
      </c>
      <c r="BO202" s="348"/>
      <c r="BP202" s="350" t="s">
        <v>18</v>
      </c>
      <c r="BQ202" s="379"/>
      <c r="BR202" s="112" t="s">
        <v>18</v>
      </c>
      <c r="BS202" s="394"/>
      <c r="BT202" s="362" t="s">
        <v>18</v>
      </c>
      <c r="BU202" s="348"/>
      <c r="BV202" s="112" t="s">
        <v>18</v>
      </c>
      <c r="BW202" s="348"/>
      <c r="BX202" s="362" t="s">
        <v>18</v>
      </c>
      <c r="BY202" s="348"/>
      <c r="BZ202" s="350" t="s">
        <v>18</v>
      </c>
      <c r="CA202" s="379"/>
      <c r="CB202" s="112" t="s">
        <v>18</v>
      </c>
      <c r="CC202" s="348"/>
      <c r="CD202" s="112" t="s">
        <v>18</v>
      </c>
      <c r="CE202" s="348"/>
      <c r="CF202" s="362" t="s">
        <v>18</v>
      </c>
      <c r="CG202" s="341"/>
      <c r="CH202" s="112" t="s">
        <v>18</v>
      </c>
      <c r="CI202" s="354"/>
      <c r="CJ202" s="112" t="s">
        <v>18</v>
      </c>
      <c r="CK202" s="348"/>
      <c r="CL202" s="112" t="s">
        <v>18</v>
      </c>
      <c r="CM202" s="348"/>
      <c r="CN202" s="112" t="s">
        <v>18</v>
      </c>
      <c r="CO202" s="348"/>
      <c r="CP202" s="362" t="s">
        <v>18</v>
      </c>
      <c r="CQ202" s="348"/>
      <c r="CR202" s="112" t="s">
        <v>18</v>
      </c>
      <c r="CS202" s="348"/>
      <c r="CT202" s="112" t="s">
        <v>18</v>
      </c>
      <c r="CU202" s="347"/>
      <c r="CV202" s="112" t="s">
        <v>18</v>
      </c>
      <c r="CW202" s="348"/>
      <c r="CX202" s="362" t="s">
        <v>18</v>
      </c>
      <c r="CY202" s="348"/>
      <c r="CZ202" s="362" t="s">
        <v>18</v>
      </c>
      <c r="DA202" s="348"/>
      <c r="DB202" s="112" t="s">
        <v>18</v>
      </c>
      <c r="DC202" s="341"/>
      <c r="DD202" s="331"/>
      <c r="DE202" s="331"/>
    </row>
    <row r="203" spans="1:109" s="105" customFormat="1" ht="19.149999999999999" customHeight="1" x14ac:dyDescent="0.3">
      <c r="A203" s="331">
        <v>93</v>
      </c>
      <c r="B203" s="120"/>
      <c r="C203" s="69"/>
      <c r="D203" s="160" t="s">
        <v>168</v>
      </c>
      <c r="E203" s="160"/>
      <c r="F203" s="71" t="s">
        <v>10</v>
      </c>
      <c r="G203" s="72"/>
      <c r="H203" s="73"/>
      <c r="I203" s="73"/>
      <c r="J203" s="103"/>
      <c r="K203" s="83"/>
      <c r="L203" s="77"/>
      <c r="M203" s="78"/>
      <c r="N203" s="122"/>
      <c r="O203" s="91"/>
      <c r="P203" s="73"/>
      <c r="Q203" s="81"/>
      <c r="R203" s="82"/>
      <c r="S203" s="83"/>
      <c r="T203" s="84"/>
      <c r="U203" s="76"/>
      <c r="V203" s="161"/>
      <c r="W203" s="86"/>
      <c r="X203" s="87"/>
      <c r="Y203" s="88"/>
      <c r="Z203" s="89"/>
      <c r="AA203" s="76"/>
      <c r="AB203" s="89" t="s">
        <v>10</v>
      </c>
      <c r="AC203" s="76"/>
      <c r="AD203" s="89"/>
      <c r="AE203" s="76"/>
      <c r="AF203" s="90" t="s">
        <v>10</v>
      </c>
      <c r="AG203" s="76"/>
      <c r="AH203" s="73"/>
      <c r="AI203" s="81"/>
      <c r="AJ203" s="89"/>
      <c r="AK203" s="76"/>
      <c r="AL203" s="103"/>
      <c r="AM203" s="91"/>
      <c r="AN203" s="89"/>
      <c r="AO203" s="76"/>
      <c r="AP203" s="77"/>
      <c r="AQ203" s="92"/>
      <c r="AR203" s="89"/>
      <c r="AS203" s="76"/>
      <c r="AT203" s="77"/>
      <c r="AU203" s="92"/>
      <c r="AV203" s="77"/>
      <c r="AW203" s="92"/>
      <c r="AX203" s="93"/>
      <c r="AY203" s="76"/>
      <c r="AZ203" s="94"/>
      <c r="BA203" s="83"/>
      <c r="BB203" s="89"/>
      <c r="BC203" s="83"/>
      <c r="BD203" s="96"/>
      <c r="BE203" s="76"/>
      <c r="BF203" s="388"/>
      <c r="BG203" s="83"/>
      <c r="BH203" s="94"/>
      <c r="BI203" s="76"/>
      <c r="BJ203" s="89"/>
      <c r="BK203" s="76"/>
      <c r="BL203" s="89"/>
      <c r="BM203" s="89"/>
      <c r="BN203" s="89"/>
      <c r="BO203" s="76"/>
      <c r="BP203" s="77"/>
      <c r="BQ203" s="92"/>
      <c r="BR203" s="100"/>
      <c r="BS203" s="101"/>
      <c r="BT203" s="89"/>
      <c r="BU203" s="76"/>
      <c r="BV203" s="89"/>
      <c r="BW203" s="76"/>
      <c r="BX203" s="89"/>
      <c r="BY203" s="76"/>
      <c r="BZ203" s="102"/>
      <c r="CA203" s="92"/>
      <c r="CB203" s="89"/>
      <c r="CC203" s="76"/>
      <c r="CD203" s="89"/>
      <c r="CE203" s="76"/>
      <c r="CF203" s="73"/>
      <c r="CG203" s="81"/>
      <c r="CH203" s="89"/>
      <c r="CI203" s="80"/>
      <c r="CJ203" s="89"/>
      <c r="CK203" s="76"/>
      <c r="CL203" s="89"/>
      <c r="CM203" s="76"/>
      <c r="CN203" s="82"/>
      <c r="CO203" s="76"/>
      <c r="CP203" s="82"/>
      <c r="CQ203" s="76"/>
      <c r="CR203" s="89"/>
      <c r="CS203" s="76"/>
      <c r="CT203" s="103"/>
      <c r="CU203" s="83"/>
      <c r="CV203" s="89"/>
      <c r="CW203" s="76"/>
      <c r="CX203" s="89"/>
      <c r="CY203" s="76"/>
      <c r="CZ203" s="76"/>
      <c r="DA203" s="76"/>
      <c r="DB203" s="73"/>
      <c r="DC203" s="81"/>
    </row>
    <row r="204" spans="1:109" ht="19.149999999999999" customHeight="1" x14ac:dyDescent="0.3">
      <c r="A204" s="105">
        <v>94</v>
      </c>
      <c r="B204" s="328">
        <v>54185</v>
      </c>
      <c r="C204" s="330">
        <v>73</v>
      </c>
      <c r="D204" s="329" t="s">
        <v>169</v>
      </c>
      <c r="E204" s="329"/>
      <c r="F204" s="336" t="s">
        <v>20</v>
      </c>
      <c r="G204" s="338"/>
      <c r="H204" s="340" t="s">
        <v>10</v>
      </c>
      <c r="I204" s="340"/>
      <c r="J204" s="342" t="s">
        <v>20</v>
      </c>
      <c r="K204" s="347"/>
      <c r="L204" s="351" t="s">
        <v>20</v>
      </c>
      <c r="M204" s="352" t="s">
        <v>1238</v>
      </c>
      <c r="N204" s="345" t="s">
        <v>20</v>
      </c>
      <c r="O204" s="347"/>
      <c r="P204" s="340" t="s">
        <v>20</v>
      </c>
      <c r="Q204" s="341"/>
      <c r="R204" s="358" t="s">
        <v>20</v>
      </c>
      <c r="S204" s="347"/>
      <c r="T204" s="403">
        <v>0.39800000000000002</v>
      </c>
      <c r="U204" s="348" t="s">
        <v>587</v>
      </c>
      <c r="V204" s="365" t="s">
        <v>20</v>
      </c>
      <c r="W204" s="368" t="s">
        <v>1239</v>
      </c>
      <c r="X204" s="406" t="s">
        <v>20</v>
      </c>
      <c r="Y204" s="373" t="s">
        <v>1240</v>
      </c>
      <c r="Z204" s="362" t="s">
        <v>20</v>
      </c>
      <c r="AA204" s="348" t="s">
        <v>10</v>
      </c>
      <c r="AB204" s="362">
        <v>4</v>
      </c>
      <c r="AC204" s="348"/>
      <c r="AD204" s="362" t="s">
        <v>20</v>
      </c>
      <c r="AE204" s="348"/>
      <c r="AF204" s="112" t="s">
        <v>20</v>
      </c>
      <c r="AG204" s="348"/>
      <c r="AH204" s="340" t="s">
        <v>20</v>
      </c>
      <c r="AI204" s="341"/>
      <c r="AJ204" s="362" t="s">
        <v>20</v>
      </c>
      <c r="AK204" s="348"/>
      <c r="AL204" s="342" t="s">
        <v>20</v>
      </c>
      <c r="AM204" s="353"/>
      <c r="AN204" s="362" t="s">
        <v>20</v>
      </c>
      <c r="AO204" s="348"/>
      <c r="AP204" s="351" t="s">
        <v>20</v>
      </c>
      <c r="AQ204" s="379"/>
      <c r="AR204" s="362" t="s">
        <v>20</v>
      </c>
      <c r="AS204" s="348"/>
      <c r="AT204" s="351" t="s">
        <v>20</v>
      </c>
      <c r="AU204" s="379"/>
      <c r="AV204" s="351" t="s">
        <v>20</v>
      </c>
      <c r="AW204" s="379"/>
      <c r="AX204" s="380" t="s">
        <v>20</v>
      </c>
      <c r="AY204" s="348"/>
      <c r="AZ204" s="382" t="s">
        <v>20</v>
      </c>
      <c r="BA204" s="347"/>
      <c r="BB204" s="362" t="s">
        <v>20</v>
      </c>
      <c r="BC204" s="347"/>
      <c r="BD204" s="386" t="s">
        <v>20</v>
      </c>
      <c r="BE204" s="348"/>
      <c r="BF204" s="141"/>
      <c r="BG204" s="347"/>
      <c r="BH204" s="382" t="s">
        <v>20</v>
      </c>
      <c r="BI204" s="348" t="s">
        <v>1241</v>
      </c>
      <c r="BJ204" s="362" t="s">
        <v>20</v>
      </c>
      <c r="BK204" s="348"/>
      <c r="BL204" s="362"/>
      <c r="BM204" s="362"/>
      <c r="BN204" s="362" t="s">
        <v>20</v>
      </c>
      <c r="BO204" s="419"/>
      <c r="BP204" s="351">
        <v>5.125</v>
      </c>
      <c r="BQ204" s="379"/>
      <c r="BR204" s="357" t="s">
        <v>20</v>
      </c>
      <c r="BS204" s="394"/>
      <c r="BT204" s="362" t="s">
        <v>20</v>
      </c>
      <c r="BU204" s="348"/>
      <c r="BV204" s="362" t="s">
        <v>20</v>
      </c>
      <c r="BW204" s="348"/>
      <c r="BX204" s="362" t="s">
        <v>20</v>
      </c>
      <c r="BY204" s="348"/>
      <c r="BZ204" s="396" t="s">
        <v>20</v>
      </c>
      <c r="CA204" s="379"/>
      <c r="CB204" s="362"/>
      <c r="CC204" s="348"/>
      <c r="CD204" s="362" t="s">
        <v>20</v>
      </c>
      <c r="CE204" s="348"/>
      <c r="CF204" s="340" t="s">
        <v>20</v>
      </c>
      <c r="CG204" s="341"/>
      <c r="CH204" s="362" t="s">
        <v>20</v>
      </c>
      <c r="CI204" s="354"/>
      <c r="CJ204" s="362" t="s">
        <v>20</v>
      </c>
      <c r="CK204" s="348" t="s">
        <v>1242</v>
      </c>
      <c r="CL204" s="362" t="s">
        <v>20</v>
      </c>
      <c r="CM204" s="348"/>
      <c r="CN204" s="355" t="s">
        <v>20</v>
      </c>
      <c r="CO204" s="348"/>
      <c r="CP204" s="355" t="s">
        <v>20</v>
      </c>
      <c r="CQ204" s="348" t="s">
        <v>10</v>
      </c>
      <c r="CR204" s="362" t="s">
        <v>20</v>
      </c>
      <c r="CS204" s="348" t="s">
        <v>170</v>
      </c>
      <c r="CT204" s="342" t="s">
        <v>20</v>
      </c>
      <c r="CU204" s="347"/>
      <c r="CV204" s="362">
        <v>1.5</v>
      </c>
      <c r="CW204" s="348" t="s">
        <v>590</v>
      </c>
      <c r="CX204" s="362" t="s">
        <v>20</v>
      </c>
      <c r="CY204" s="348" t="s">
        <v>1243</v>
      </c>
      <c r="CZ204" s="348" t="s">
        <v>20</v>
      </c>
      <c r="DA204" s="348"/>
      <c r="DB204" s="340" t="s">
        <v>20</v>
      </c>
      <c r="DC204" s="341" t="s">
        <v>1244</v>
      </c>
      <c r="DD204" s="331" t="s">
        <v>10</v>
      </c>
      <c r="DE204" s="331">
        <f t="shared" ref="DE204:DE232" si="7">COUNT(F204:DB204)</f>
        <v>4</v>
      </c>
    </row>
    <row r="205" spans="1:109" ht="19.149999999999999" customHeight="1" x14ac:dyDescent="0.3">
      <c r="A205" s="331">
        <v>95</v>
      </c>
      <c r="B205" s="123">
        <v>54184</v>
      </c>
      <c r="C205" s="6">
        <v>74</v>
      </c>
      <c r="D205" s="8" t="s">
        <v>171</v>
      </c>
      <c r="E205" s="8"/>
      <c r="F205" s="32" t="s">
        <v>20</v>
      </c>
      <c r="G205" s="14"/>
      <c r="H205" s="30" t="s">
        <v>10</v>
      </c>
      <c r="I205" s="30"/>
      <c r="J205" s="53" t="s">
        <v>20</v>
      </c>
      <c r="K205" s="109"/>
      <c r="L205" s="52" t="s">
        <v>20</v>
      </c>
      <c r="M205" s="19" t="s">
        <v>1238</v>
      </c>
      <c r="N205" s="108" t="s">
        <v>20</v>
      </c>
      <c r="O205" s="109"/>
      <c r="P205" s="30" t="s">
        <v>20</v>
      </c>
      <c r="Q205" s="31"/>
      <c r="R205" s="127" t="s">
        <v>20</v>
      </c>
      <c r="S205" s="109"/>
      <c r="T205" s="135">
        <v>0.39800000000000002</v>
      </c>
      <c r="U205" s="17" t="s">
        <v>587</v>
      </c>
      <c r="V205" s="110" t="s">
        <v>20</v>
      </c>
      <c r="W205" s="54"/>
      <c r="X205" s="125" t="s">
        <v>20</v>
      </c>
      <c r="Y205" s="25" t="s">
        <v>715</v>
      </c>
      <c r="Z205" s="29" t="s">
        <v>20</v>
      </c>
      <c r="AA205" s="17" t="s">
        <v>10</v>
      </c>
      <c r="AB205" s="29">
        <v>4</v>
      </c>
      <c r="AC205" s="17"/>
      <c r="AD205" s="29" t="s">
        <v>20</v>
      </c>
      <c r="AE205" s="17"/>
      <c r="AF205" s="112" t="s">
        <v>20</v>
      </c>
      <c r="AG205" s="17"/>
      <c r="AH205" s="30" t="s">
        <v>20</v>
      </c>
      <c r="AJ205" s="29" t="s">
        <v>20</v>
      </c>
      <c r="AK205" s="17"/>
      <c r="AL205" s="53" t="s">
        <v>20</v>
      </c>
      <c r="AN205" s="29" t="s">
        <v>20</v>
      </c>
      <c r="AO205" s="17"/>
      <c r="AP205" s="52" t="s">
        <v>20</v>
      </c>
      <c r="AQ205" s="114"/>
      <c r="AR205" s="29" t="s">
        <v>20</v>
      </c>
      <c r="AS205" s="17"/>
      <c r="AT205" s="52" t="s">
        <v>20</v>
      </c>
      <c r="AU205" s="114"/>
      <c r="AV205" s="52" t="s">
        <v>20</v>
      </c>
      <c r="AW205" s="114"/>
      <c r="AX205" s="59" t="s">
        <v>20</v>
      </c>
      <c r="AY205" s="17"/>
      <c r="AZ205" s="63" t="s">
        <v>20</v>
      </c>
      <c r="BA205" s="109"/>
      <c r="BB205" s="29" t="s">
        <v>20</v>
      </c>
      <c r="BC205" s="109"/>
      <c r="BD205" s="115" t="s">
        <v>20</v>
      </c>
      <c r="BE205" s="17"/>
      <c r="BF205" s="141"/>
      <c r="BG205" s="109"/>
      <c r="BH205" s="63" t="s">
        <v>20</v>
      </c>
      <c r="BI205" s="17"/>
      <c r="BJ205" s="29" t="s">
        <v>20</v>
      </c>
      <c r="BK205" s="17"/>
      <c r="BL205" s="29"/>
      <c r="BM205" s="29"/>
      <c r="BN205" s="29" t="s">
        <v>20</v>
      </c>
      <c r="BO205" s="17"/>
      <c r="BP205" s="52" t="s">
        <v>20</v>
      </c>
      <c r="BQ205" s="114" t="s">
        <v>1245</v>
      </c>
      <c r="BR205" s="117" t="s">
        <v>20</v>
      </c>
      <c r="BS205" s="118"/>
      <c r="BT205" s="29" t="s">
        <v>20</v>
      </c>
      <c r="BU205" s="17"/>
      <c r="BV205" s="29" t="s">
        <v>20</v>
      </c>
      <c r="BW205" s="17"/>
      <c r="BX205" s="29" t="s">
        <v>20</v>
      </c>
      <c r="BY205" s="17"/>
      <c r="BZ205" s="119" t="s">
        <v>20</v>
      </c>
      <c r="CA205" s="114"/>
      <c r="CB205" s="29"/>
      <c r="CC205" s="17"/>
      <c r="CD205" s="29" t="s">
        <v>20</v>
      </c>
      <c r="CE205" s="17"/>
      <c r="CF205" s="30" t="s">
        <v>20</v>
      </c>
      <c r="CG205" s="31"/>
      <c r="CH205" s="29" t="s">
        <v>20</v>
      </c>
      <c r="CI205" s="57"/>
      <c r="CJ205" s="29" t="s">
        <v>20</v>
      </c>
      <c r="CK205" s="17"/>
      <c r="CL205" s="29" t="s">
        <v>20</v>
      </c>
      <c r="CM205" s="17"/>
      <c r="CN205" s="64" t="s">
        <v>20</v>
      </c>
      <c r="CO205" s="17"/>
      <c r="CP205" s="64" t="s">
        <v>20</v>
      </c>
      <c r="CQ205" s="17" t="s">
        <v>1246</v>
      </c>
      <c r="CR205" s="29" t="s">
        <v>20</v>
      </c>
      <c r="CS205" s="17"/>
      <c r="CT205" s="53" t="s">
        <v>20</v>
      </c>
      <c r="CU205" s="109"/>
      <c r="CV205" s="29" t="s">
        <v>20</v>
      </c>
      <c r="CW205" s="17" t="s">
        <v>1247</v>
      </c>
      <c r="CX205" s="29" t="s">
        <v>20</v>
      </c>
      <c r="CY205" s="17"/>
      <c r="CZ205" s="17" t="s">
        <v>20</v>
      </c>
      <c r="DA205" s="17"/>
      <c r="DB205" s="30" t="s">
        <v>20</v>
      </c>
      <c r="DC205" s="31" t="s">
        <v>1244</v>
      </c>
      <c r="DD205" t="s">
        <v>10</v>
      </c>
      <c r="DE205">
        <f t="shared" si="7"/>
        <v>2</v>
      </c>
    </row>
    <row r="206" spans="1:109" ht="19.149999999999999" customHeight="1" x14ac:dyDescent="0.3">
      <c r="A206" s="105">
        <v>96</v>
      </c>
      <c r="B206" s="123">
        <v>54184</v>
      </c>
      <c r="C206" s="6">
        <v>75</v>
      </c>
      <c r="D206" s="8" t="s">
        <v>172</v>
      </c>
      <c r="E206" s="8"/>
      <c r="F206" s="32" t="s">
        <v>20</v>
      </c>
      <c r="G206" s="14"/>
      <c r="H206" s="30" t="s">
        <v>10</v>
      </c>
      <c r="I206" s="30"/>
      <c r="J206" s="53" t="s">
        <v>20</v>
      </c>
      <c r="K206" s="109"/>
      <c r="L206" s="52" t="s">
        <v>20</v>
      </c>
      <c r="M206" s="19" t="s">
        <v>1238</v>
      </c>
      <c r="N206" s="108" t="s">
        <v>20</v>
      </c>
      <c r="O206" s="109"/>
      <c r="P206" s="30" t="s">
        <v>20</v>
      </c>
      <c r="Q206" s="31"/>
      <c r="R206" s="127" t="s">
        <v>20</v>
      </c>
      <c r="S206" s="109"/>
      <c r="T206" s="135">
        <v>0.39800000000000002</v>
      </c>
      <c r="U206" s="17" t="s">
        <v>587</v>
      </c>
      <c r="V206" s="110" t="s">
        <v>20</v>
      </c>
      <c r="W206" s="54"/>
      <c r="X206" s="125" t="s">
        <v>20</v>
      </c>
      <c r="Y206" s="25" t="s">
        <v>715</v>
      </c>
      <c r="Z206" s="29" t="s">
        <v>20</v>
      </c>
      <c r="AA206" s="17" t="s">
        <v>10</v>
      </c>
      <c r="AB206" s="29">
        <v>4</v>
      </c>
      <c r="AC206" s="17"/>
      <c r="AD206" s="29" t="s">
        <v>20</v>
      </c>
      <c r="AE206" s="17"/>
      <c r="AF206" s="112" t="s">
        <v>20</v>
      </c>
      <c r="AG206" s="17"/>
      <c r="AH206" s="30" t="s">
        <v>20</v>
      </c>
      <c r="AJ206" s="29" t="s">
        <v>20</v>
      </c>
      <c r="AK206" s="17"/>
      <c r="AL206" s="53" t="s">
        <v>20</v>
      </c>
      <c r="AN206" s="29" t="s">
        <v>20</v>
      </c>
      <c r="AO206" s="17"/>
      <c r="AP206" s="52" t="s">
        <v>20</v>
      </c>
      <c r="AQ206" s="114"/>
      <c r="AR206" s="29" t="s">
        <v>20</v>
      </c>
      <c r="AS206" s="17"/>
      <c r="AT206" s="52" t="s">
        <v>20</v>
      </c>
      <c r="AU206" s="114"/>
      <c r="AV206" s="52" t="s">
        <v>20</v>
      </c>
      <c r="AW206" s="114"/>
      <c r="AX206" s="59" t="s">
        <v>20</v>
      </c>
      <c r="AY206" s="17"/>
      <c r="AZ206" s="63" t="s">
        <v>20</v>
      </c>
      <c r="BA206" s="109"/>
      <c r="BB206" s="29" t="s">
        <v>20</v>
      </c>
      <c r="BC206" s="109"/>
      <c r="BD206" s="115" t="s">
        <v>20</v>
      </c>
      <c r="BE206" s="17"/>
      <c r="BF206" s="141"/>
      <c r="BG206" s="109"/>
      <c r="BH206" s="63" t="s">
        <v>20</v>
      </c>
      <c r="BI206" s="17"/>
      <c r="BJ206" s="29" t="s">
        <v>20</v>
      </c>
      <c r="BK206" s="17"/>
      <c r="BL206" s="29"/>
      <c r="BM206" s="29"/>
      <c r="BN206" s="29" t="s">
        <v>20</v>
      </c>
      <c r="BO206" s="17"/>
      <c r="BP206" s="52">
        <v>5.125</v>
      </c>
      <c r="BQ206" s="114"/>
      <c r="BR206" s="117" t="s">
        <v>20</v>
      </c>
      <c r="BS206" s="118"/>
      <c r="BT206" s="29" t="s">
        <v>20</v>
      </c>
      <c r="BU206" s="17"/>
      <c r="BV206" s="29" t="s">
        <v>20</v>
      </c>
      <c r="BW206" s="17"/>
      <c r="BX206" s="29" t="s">
        <v>20</v>
      </c>
      <c r="BY206" s="17"/>
      <c r="BZ206" s="119" t="s">
        <v>20</v>
      </c>
      <c r="CA206" s="114"/>
      <c r="CB206" s="29"/>
      <c r="CC206" s="17"/>
      <c r="CD206" s="29" t="s">
        <v>20</v>
      </c>
      <c r="CE206" s="17"/>
      <c r="CF206" s="30" t="s">
        <v>20</v>
      </c>
      <c r="CG206" s="31"/>
      <c r="CH206" s="29" t="s">
        <v>20</v>
      </c>
      <c r="CI206" s="57"/>
      <c r="CJ206" s="29" t="s">
        <v>20</v>
      </c>
      <c r="CK206" s="17"/>
      <c r="CL206" s="29" t="s">
        <v>20</v>
      </c>
      <c r="CM206" s="17"/>
      <c r="CN206" s="64" t="s">
        <v>20</v>
      </c>
      <c r="CO206" s="234"/>
      <c r="CP206" s="64" t="s">
        <v>20</v>
      </c>
      <c r="CQ206" s="17" t="s">
        <v>1246</v>
      </c>
      <c r="CR206" s="29" t="s">
        <v>20</v>
      </c>
      <c r="CS206" s="17"/>
      <c r="CT206" s="53" t="s">
        <v>20</v>
      </c>
      <c r="CU206" s="109"/>
      <c r="CV206" s="131">
        <v>0.48399999999999999</v>
      </c>
      <c r="CW206" s="17" t="s">
        <v>1248</v>
      </c>
      <c r="CX206" s="29" t="s">
        <v>20</v>
      </c>
      <c r="CY206" s="17"/>
      <c r="CZ206" s="17" t="s">
        <v>20</v>
      </c>
      <c r="DA206" s="17"/>
      <c r="DB206" s="30" t="s">
        <v>20</v>
      </c>
      <c r="DC206" s="31" t="s">
        <v>1244</v>
      </c>
      <c r="DD206" t="s">
        <v>10</v>
      </c>
      <c r="DE206">
        <f t="shared" si="7"/>
        <v>4</v>
      </c>
    </row>
    <row r="207" spans="1:109" ht="19.149999999999999" customHeight="1" x14ac:dyDescent="0.3">
      <c r="A207" s="331">
        <v>97</v>
      </c>
      <c r="B207" s="328">
        <v>54184</v>
      </c>
      <c r="C207" s="330">
        <v>76</v>
      </c>
      <c r="D207" s="329" t="s">
        <v>173</v>
      </c>
      <c r="E207" s="329"/>
      <c r="F207" s="336" t="s">
        <v>20</v>
      </c>
      <c r="G207" s="338"/>
      <c r="H207" s="340" t="s">
        <v>10</v>
      </c>
      <c r="I207" s="340"/>
      <c r="J207" s="342" t="s">
        <v>20</v>
      </c>
      <c r="K207" s="347"/>
      <c r="L207" s="351" t="s">
        <v>20</v>
      </c>
      <c r="M207" s="352" t="s">
        <v>1249</v>
      </c>
      <c r="N207" s="345" t="s">
        <v>20</v>
      </c>
      <c r="O207" s="347"/>
      <c r="P207" s="340" t="s">
        <v>20</v>
      </c>
      <c r="Q207" s="341"/>
      <c r="R207" s="358" t="s">
        <v>20</v>
      </c>
      <c r="S207" s="347"/>
      <c r="T207" s="403">
        <v>0.39800000000000002</v>
      </c>
      <c r="U207" s="348" t="s">
        <v>587</v>
      </c>
      <c r="V207" s="365" t="s">
        <v>20</v>
      </c>
      <c r="W207" s="368"/>
      <c r="X207" s="406" t="s">
        <v>20</v>
      </c>
      <c r="Y207" s="373" t="s">
        <v>715</v>
      </c>
      <c r="Z207" s="362" t="s">
        <v>20</v>
      </c>
      <c r="AA207" s="348" t="s">
        <v>10</v>
      </c>
      <c r="AB207" s="362">
        <v>4</v>
      </c>
      <c r="AC207" s="348"/>
      <c r="AD207" s="362" t="s">
        <v>20</v>
      </c>
      <c r="AE207" s="348"/>
      <c r="AF207" s="112" t="s">
        <v>20</v>
      </c>
      <c r="AG207" s="348"/>
      <c r="AH207" s="340" t="s">
        <v>20</v>
      </c>
      <c r="AI207" s="341" t="s">
        <v>1250</v>
      </c>
      <c r="AJ207" s="362" t="s">
        <v>20</v>
      </c>
      <c r="AK207" s="348"/>
      <c r="AL207" s="342" t="s">
        <v>20</v>
      </c>
      <c r="AM207" s="353"/>
      <c r="AN207" s="362" t="s">
        <v>20</v>
      </c>
      <c r="AO207" s="348"/>
      <c r="AP207" s="351" t="s">
        <v>20</v>
      </c>
      <c r="AQ207" s="379"/>
      <c r="AR207" s="362" t="s">
        <v>20</v>
      </c>
      <c r="AS207" s="348"/>
      <c r="AT207" s="351" t="s">
        <v>20</v>
      </c>
      <c r="AU207" s="379"/>
      <c r="AV207" s="351" t="s">
        <v>20</v>
      </c>
      <c r="AW207" s="379" t="s">
        <v>174</v>
      </c>
      <c r="AX207" s="380" t="s">
        <v>20</v>
      </c>
      <c r="AY207" s="348"/>
      <c r="AZ207" s="382" t="s">
        <v>20</v>
      </c>
      <c r="BA207" s="347"/>
      <c r="BB207" s="362" t="s">
        <v>20</v>
      </c>
      <c r="BC207" s="347"/>
      <c r="BD207" s="386" t="s">
        <v>20</v>
      </c>
      <c r="BE207" s="348"/>
      <c r="BF207" s="141"/>
      <c r="BG207" s="347"/>
      <c r="BH207" s="382" t="s">
        <v>20</v>
      </c>
      <c r="BI207" s="348" t="s">
        <v>1251</v>
      </c>
      <c r="BJ207" s="362" t="s">
        <v>20</v>
      </c>
      <c r="BK207" s="348"/>
      <c r="BL207" s="362"/>
      <c r="BM207" s="362"/>
      <c r="BN207" s="362" t="s">
        <v>20</v>
      </c>
      <c r="BO207" s="348"/>
      <c r="BP207" s="351">
        <v>5.125</v>
      </c>
      <c r="BQ207" s="379"/>
      <c r="BR207" s="357" t="s">
        <v>20</v>
      </c>
      <c r="BS207" s="394"/>
      <c r="BT207" s="362" t="s">
        <v>20</v>
      </c>
      <c r="BU207" s="348"/>
      <c r="BV207" s="362" t="s">
        <v>20</v>
      </c>
      <c r="BW207" s="348"/>
      <c r="BX207" s="362" t="s">
        <v>20</v>
      </c>
      <c r="BY207" s="348"/>
      <c r="BZ207" s="396" t="s">
        <v>20</v>
      </c>
      <c r="CA207" s="379"/>
      <c r="CB207" s="362"/>
      <c r="CC207" s="348"/>
      <c r="CD207" s="362" t="s">
        <v>20</v>
      </c>
      <c r="CE207" s="348"/>
      <c r="CF207" s="340" t="s">
        <v>20</v>
      </c>
      <c r="CG207" s="341"/>
      <c r="CH207" s="362" t="s">
        <v>20</v>
      </c>
      <c r="CI207" s="354"/>
      <c r="CJ207" s="362" t="s">
        <v>20</v>
      </c>
      <c r="CK207" s="348"/>
      <c r="CL207" s="362" t="s">
        <v>20</v>
      </c>
      <c r="CM207" s="348"/>
      <c r="CN207" s="355" t="s">
        <v>20</v>
      </c>
      <c r="CO207" s="348"/>
      <c r="CP207" s="355" t="s">
        <v>20</v>
      </c>
      <c r="CQ207" s="348"/>
      <c r="CR207" s="362" t="s">
        <v>20</v>
      </c>
      <c r="CS207" s="348"/>
      <c r="CT207" s="342" t="s">
        <v>20</v>
      </c>
      <c r="CU207" s="347"/>
      <c r="CV207" s="466">
        <v>0.48399999999999999</v>
      </c>
      <c r="CW207" s="348" t="s">
        <v>1252</v>
      </c>
      <c r="CX207" s="362" t="s">
        <v>20</v>
      </c>
      <c r="CY207" s="348"/>
      <c r="CZ207" s="348" t="s">
        <v>20</v>
      </c>
      <c r="DA207" s="348"/>
      <c r="DB207" s="340" t="s">
        <v>20</v>
      </c>
      <c r="DC207" s="341" t="s">
        <v>1244</v>
      </c>
      <c r="DD207" s="331" t="s">
        <v>10</v>
      </c>
      <c r="DE207" s="331">
        <f t="shared" si="7"/>
        <v>4</v>
      </c>
    </row>
    <row r="208" spans="1:109" ht="19.149999999999999" customHeight="1" x14ac:dyDescent="0.3">
      <c r="A208" s="105">
        <v>98</v>
      </c>
      <c r="B208" s="123">
        <v>54184</v>
      </c>
      <c r="C208" s="6">
        <v>77</v>
      </c>
      <c r="D208" s="8" t="s">
        <v>175</v>
      </c>
      <c r="E208" s="8"/>
      <c r="F208" s="32" t="s">
        <v>20</v>
      </c>
      <c r="G208" s="14"/>
      <c r="H208" s="30" t="s">
        <v>10</v>
      </c>
      <c r="I208" s="30"/>
      <c r="J208" s="53" t="s">
        <v>20</v>
      </c>
      <c r="K208" s="109"/>
      <c r="L208" s="52" t="s">
        <v>20</v>
      </c>
      <c r="M208" s="19" t="s">
        <v>1238</v>
      </c>
      <c r="N208" s="108" t="s">
        <v>20</v>
      </c>
      <c r="O208" s="109"/>
      <c r="P208" s="30" t="s">
        <v>20</v>
      </c>
      <c r="Q208" s="31"/>
      <c r="R208" s="127" t="s">
        <v>20</v>
      </c>
      <c r="S208" s="109"/>
      <c r="T208" s="135">
        <v>0.39800000000000002</v>
      </c>
      <c r="U208" s="17" t="s">
        <v>587</v>
      </c>
      <c r="V208" s="110" t="s">
        <v>20</v>
      </c>
      <c r="W208" s="54"/>
      <c r="X208" s="125" t="s">
        <v>20</v>
      </c>
      <c r="Y208" s="25" t="s">
        <v>715</v>
      </c>
      <c r="Z208" s="29" t="s">
        <v>20</v>
      </c>
      <c r="AA208" s="17" t="s">
        <v>10</v>
      </c>
      <c r="AB208" s="29">
        <v>4</v>
      </c>
      <c r="AC208" s="17"/>
      <c r="AD208" s="29" t="s">
        <v>20</v>
      </c>
      <c r="AE208" s="17"/>
      <c r="AF208" s="112" t="s">
        <v>20</v>
      </c>
      <c r="AG208" s="17"/>
      <c r="AH208" s="30" t="s">
        <v>20</v>
      </c>
      <c r="AI208" s="31" t="s">
        <v>1250</v>
      </c>
      <c r="AJ208" s="29" t="s">
        <v>20</v>
      </c>
      <c r="AK208" s="17"/>
      <c r="AL208" s="53" t="s">
        <v>20</v>
      </c>
      <c r="AN208" s="29" t="s">
        <v>20</v>
      </c>
      <c r="AO208" s="17"/>
      <c r="AP208" s="52" t="s">
        <v>20</v>
      </c>
      <c r="AQ208" s="114"/>
      <c r="AR208" s="29" t="s">
        <v>20</v>
      </c>
      <c r="AS208" s="17"/>
      <c r="AT208" s="52" t="s">
        <v>20</v>
      </c>
      <c r="AU208" s="114"/>
      <c r="AV208" s="52" t="s">
        <v>20</v>
      </c>
      <c r="AW208" s="114" t="s">
        <v>174</v>
      </c>
      <c r="AX208" s="59" t="s">
        <v>20</v>
      </c>
      <c r="AY208" s="17"/>
      <c r="AZ208" s="63" t="s">
        <v>20</v>
      </c>
      <c r="BA208" s="109"/>
      <c r="BB208" s="29" t="s">
        <v>20</v>
      </c>
      <c r="BC208" s="109"/>
      <c r="BD208" s="115" t="s">
        <v>20</v>
      </c>
      <c r="BE208" s="17"/>
      <c r="BF208" s="141"/>
      <c r="BG208" s="109"/>
      <c r="BH208" s="63" t="s">
        <v>20</v>
      </c>
      <c r="BI208" s="17"/>
      <c r="BJ208" s="29" t="s">
        <v>20</v>
      </c>
      <c r="BK208" s="17"/>
      <c r="BL208" s="29"/>
      <c r="BM208" s="29"/>
      <c r="BN208" s="29" t="s">
        <v>20</v>
      </c>
      <c r="BO208" s="17"/>
      <c r="BP208" s="52">
        <v>5.125</v>
      </c>
      <c r="BQ208" s="114"/>
      <c r="BR208" s="117" t="s">
        <v>20</v>
      </c>
      <c r="BS208" s="118"/>
      <c r="BT208" s="29" t="s">
        <v>20</v>
      </c>
      <c r="BU208" s="17"/>
      <c r="BV208" s="29" t="s">
        <v>20</v>
      </c>
      <c r="BW208" s="17"/>
      <c r="BX208" s="29" t="s">
        <v>20</v>
      </c>
      <c r="BY208" s="17"/>
      <c r="BZ208" s="119" t="s">
        <v>20</v>
      </c>
      <c r="CA208" s="114"/>
      <c r="CB208" s="29"/>
      <c r="CC208" s="17"/>
      <c r="CD208" s="29" t="s">
        <v>20</v>
      </c>
      <c r="CE208" s="17"/>
      <c r="CF208" s="30" t="s">
        <v>20</v>
      </c>
      <c r="CG208" s="31"/>
      <c r="CH208" s="29" t="s">
        <v>20</v>
      </c>
      <c r="CI208" s="57"/>
      <c r="CJ208" s="29" t="s">
        <v>20</v>
      </c>
      <c r="CK208" s="17"/>
      <c r="CL208" s="29" t="s">
        <v>20</v>
      </c>
      <c r="CM208" s="17"/>
      <c r="CN208" s="64" t="s">
        <v>20</v>
      </c>
      <c r="CO208" s="17"/>
      <c r="CP208" s="64" t="s">
        <v>20</v>
      </c>
      <c r="CQ208" s="17"/>
      <c r="CR208" s="29" t="s">
        <v>20</v>
      </c>
      <c r="CS208" s="17"/>
      <c r="CT208" s="53" t="s">
        <v>20</v>
      </c>
      <c r="CU208" s="109"/>
      <c r="CV208" s="131">
        <v>0.48399999999999999</v>
      </c>
      <c r="CW208" s="17" t="s">
        <v>1252</v>
      </c>
      <c r="CX208" s="29" t="s">
        <v>20</v>
      </c>
      <c r="CY208" s="17"/>
      <c r="CZ208" s="17" t="s">
        <v>20</v>
      </c>
      <c r="DA208" s="17"/>
      <c r="DB208" s="30" t="s">
        <v>20</v>
      </c>
      <c r="DC208" s="31" t="s">
        <v>1244</v>
      </c>
      <c r="DD208" t="s">
        <v>10</v>
      </c>
      <c r="DE208">
        <f t="shared" si="7"/>
        <v>4</v>
      </c>
    </row>
    <row r="209" spans="1:109" ht="19.149999999999999" customHeight="1" x14ac:dyDescent="0.3">
      <c r="A209" s="331">
        <v>99</v>
      </c>
      <c r="B209" s="328">
        <v>54181</v>
      </c>
      <c r="C209" s="330">
        <v>78</v>
      </c>
      <c r="D209" s="329" t="s">
        <v>176</v>
      </c>
      <c r="E209" s="329"/>
      <c r="F209" s="448" t="s">
        <v>20</v>
      </c>
      <c r="G209" s="338"/>
      <c r="H209" s="340"/>
      <c r="I209" s="340"/>
      <c r="J209" s="342" t="s">
        <v>20</v>
      </c>
      <c r="K209" s="347"/>
      <c r="L209" s="351" t="s">
        <v>20</v>
      </c>
      <c r="M209" s="352" t="s">
        <v>1253</v>
      </c>
      <c r="N209" s="345">
        <v>7.25</v>
      </c>
      <c r="O209" s="347" t="s">
        <v>1254</v>
      </c>
      <c r="P209" s="340" t="s">
        <v>20</v>
      </c>
      <c r="Q209" s="341"/>
      <c r="R209" s="358">
        <v>6.35</v>
      </c>
      <c r="S209" s="347" t="s">
        <v>177</v>
      </c>
      <c r="T209" s="403">
        <v>0.39800000000000002</v>
      </c>
      <c r="U209" s="348" t="s">
        <v>587</v>
      </c>
      <c r="V209" s="365" t="s">
        <v>20</v>
      </c>
      <c r="W209" s="368"/>
      <c r="X209" s="406" t="s">
        <v>20</v>
      </c>
      <c r="Y209" s="373" t="s">
        <v>715</v>
      </c>
      <c r="Z209" s="362" t="s">
        <v>20</v>
      </c>
      <c r="AA209" s="348" t="s">
        <v>602</v>
      </c>
      <c r="AB209" s="362">
        <v>4</v>
      </c>
      <c r="AC209" s="348"/>
      <c r="AD209" s="362" t="s">
        <v>20</v>
      </c>
      <c r="AE209" s="348"/>
      <c r="AF209" s="112" t="s">
        <v>20</v>
      </c>
      <c r="AG209" s="348"/>
      <c r="AH209" s="340" t="s">
        <v>20</v>
      </c>
      <c r="AI209" s="341"/>
      <c r="AJ209" s="362" t="s">
        <v>20</v>
      </c>
      <c r="AK209" s="348"/>
      <c r="AL209" s="342" t="s">
        <v>20</v>
      </c>
      <c r="AM209" s="353"/>
      <c r="AN209" s="362" t="s">
        <v>20</v>
      </c>
      <c r="AO209" s="461" t="s">
        <v>1255</v>
      </c>
      <c r="AP209" s="351" t="s">
        <v>20</v>
      </c>
      <c r="AQ209" s="379"/>
      <c r="AR209" s="370">
        <v>5.5</v>
      </c>
      <c r="AS209" s="348" t="s">
        <v>178</v>
      </c>
      <c r="AT209" s="351">
        <v>6</v>
      </c>
      <c r="AU209" s="379" t="s">
        <v>1256</v>
      </c>
      <c r="AV209" s="351" t="s">
        <v>20</v>
      </c>
      <c r="AW209" s="379"/>
      <c r="AX209" s="380">
        <v>6</v>
      </c>
      <c r="AY209" s="348" t="s">
        <v>1257</v>
      </c>
      <c r="AZ209" s="412" t="s">
        <v>20</v>
      </c>
      <c r="BA209" s="347" t="s">
        <v>1258</v>
      </c>
      <c r="BB209" s="362" t="s">
        <v>20</v>
      </c>
      <c r="BC209" s="347"/>
      <c r="BD209" s="386" t="s">
        <v>20</v>
      </c>
      <c r="BE209" s="348"/>
      <c r="BF209" s="141"/>
      <c r="BG209" s="347"/>
      <c r="BH209" s="382" t="s">
        <v>20</v>
      </c>
      <c r="BI209" s="348" t="s">
        <v>1259</v>
      </c>
      <c r="BJ209" s="362" t="s">
        <v>20</v>
      </c>
      <c r="BK209" s="348"/>
      <c r="BL209" s="362"/>
      <c r="BM209" s="362"/>
      <c r="BN209" s="362" t="s">
        <v>20</v>
      </c>
      <c r="BO209" s="419"/>
      <c r="BP209" s="351">
        <v>5.125</v>
      </c>
      <c r="BQ209" s="379"/>
      <c r="BR209" s="357" t="s">
        <v>20</v>
      </c>
      <c r="BS209" s="394"/>
      <c r="BT209" s="362" t="s">
        <v>20</v>
      </c>
      <c r="BU209" s="348"/>
      <c r="BV209" s="362" t="s">
        <v>20</v>
      </c>
      <c r="BW209" s="348"/>
      <c r="BX209" s="362" t="s">
        <v>20</v>
      </c>
      <c r="BY209" s="348"/>
      <c r="BZ209" s="396" t="s">
        <v>20</v>
      </c>
      <c r="CA209" s="379"/>
      <c r="CB209" s="362"/>
      <c r="CC209" s="348"/>
      <c r="CD209" s="342" t="s">
        <v>20</v>
      </c>
      <c r="CE209" s="354" t="s">
        <v>1260</v>
      </c>
      <c r="CF209" s="340" t="s">
        <v>20</v>
      </c>
      <c r="CG209" s="341"/>
      <c r="CH209" s="362" t="s">
        <v>20</v>
      </c>
      <c r="CI209" s="354"/>
      <c r="CJ209" s="362">
        <v>4.5</v>
      </c>
      <c r="CK209" s="348"/>
      <c r="CL209" s="362" t="s">
        <v>20</v>
      </c>
      <c r="CM209" s="348" t="s">
        <v>1261</v>
      </c>
      <c r="CN209" s="358" t="s">
        <v>20</v>
      </c>
      <c r="CO209" s="464"/>
      <c r="CP209" s="355" t="s">
        <v>20</v>
      </c>
      <c r="CQ209" s="348"/>
      <c r="CR209" s="362" t="s">
        <v>20</v>
      </c>
      <c r="CS209" s="348"/>
      <c r="CT209" s="342" t="s">
        <v>20</v>
      </c>
      <c r="CU209" s="347"/>
      <c r="CV209" s="362">
        <v>1.5</v>
      </c>
      <c r="CW209" s="348" t="s">
        <v>590</v>
      </c>
      <c r="CX209" s="362">
        <v>6</v>
      </c>
      <c r="CY209" s="348"/>
      <c r="CZ209" s="348" t="s">
        <v>20</v>
      </c>
      <c r="DA209" s="348" t="s">
        <v>1262</v>
      </c>
      <c r="DB209" s="340" t="s">
        <v>20</v>
      </c>
      <c r="DC209" s="341" t="s">
        <v>1244</v>
      </c>
      <c r="DD209" s="331" t="s">
        <v>10</v>
      </c>
      <c r="DE209" s="331">
        <f t="shared" si="7"/>
        <v>11</v>
      </c>
    </row>
    <row r="210" spans="1:109" ht="19.149999999999999" customHeight="1" x14ac:dyDescent="0.3">
      <c r="A210" s="105">
        <v>100</v>
      </c>
      <c r="B210" s="123">
        <v>561613</v>
      </c>
      <c r="C210" s="6">
        <v>79</v>
      </c>
      <c r="D210" s="8" t="s">
        <v>179</v>
      </c>
      <c r="E210" s="8"/>
      <c r="F210" s="32" t="s">
        <v>20</v>
      </c>
      <c r="G210" s="128"/>
      <c r="H210" s="30" t="s">
        <v>10</v>
      </c>
      <c r="I210" s="30"/>
      <c r="J210" s="53">
        <v>6.5</v>
      </c>
      <c r="K210" s="57"/>
      <c r="L210" s="52" t="s">
        <v>20</v>
      </c>
      <c r="N210" s="108" t="s">
        <v>20</v>
      </c>
      <c r="O210" s="109"/>
      <c r="P210" s="30" t="s">
        <v>20</v>
      </c>
      <c r="Q210" s="31"/>
      <c r="R210" s="127">
        <v>6.35</v>
      </c>
      <c r="S210" s="109"/>
      <c r="T210" s="135">
        <v>0.39800000000000002</v>
      </c>
      <c r="U210" s="17" t="s">
        <v>587</v>
      </c>
      <c r="V210" s="110">
        <v>5.75</v>
      </c>
      <c r="W210" s="54" t="s">
        <v>1263</v>
      </c>
      <c r="X210" s="125">
        <v>6</v>
      </c>
      <c r="Y210" s="25" t="s">
        <v>715</v>
      </c>
      <c r="Z210" s="29" t="s">
        <v>20</v>
      </c>
      <c r="AA210" s="17" t="s">
        <v>602</v>
      </c>
      <c r="AB210" s="29">
        <v>4</v>
      </c>
      <c r="AC210" s="17"/>
      <c r="AD210" s="29" t="s">
        <v>20</v>
      </c>
      <c r="AE210" s="126"/>
      <c r="AF210" s="112" t="s">
        <v>20</v>
      </c>
      <c r="AG210" s="126"/>
      <c r="AH210" s="30" t="s">
        <v>20</v>
      </c>
      <c r="AJ210" s="29">
        <v>6</v>
      </c>
      <c r="AK210" s="17"/>
      <c r="AL210" s="53" t="s">
        <v>20</v>
      </c>
      <c r="AN210" s="29" t="s">
        <v>20</v>
      </c>
      <c r="AO210" s="17"/>
      <c r="AP210" s="52" t="s">
        <v>20</v>
      </c>
      <c r="AQ210" s="114"/>
      <c r="AR210" s="29" t="s">
        <v>20</v>
      </c>
      <c r="AS210" s="17"/>
      <c r="AT210" s="52">
        <v>6</v>
      </c>
      <c r="AU210" s="114"/>
      <c r="AV210" s="52" t="s">
        <v>20</v>
      </c>
      <c r="AW210" s="114"/>
      <c r="AX210" s="59" t="s">
        <v>20</v>
      </c>
      <c r="AY210" s="29"/>
      <c r="AZ210" s="63">
        <v>6.875</v>
      </c>
      <c r="BA210" s="109"/>
      <c r="BB210" s="29" t="s">
        <v>20</v>
      </c>
      <c r="BC210" s="109"/>
      <c r="BD210" s="115" t="s">
        <v>20</v>
      </c>
      <c r="BE210" s="29"/>
      <c r="BF210" s="141"/>
      <c r="BG210" s="109"/>
      <c r="BH210" s="63">
        <v>5.5</v>
      </c>
      <c r="BI210" s="17" t="s">
        <v>1264</v>
      </c>
      <c r="BJ210" s="29" t="s">
        <v>20</v>
      </c>
      <c r="BK210" s="29"/>
      <c r="BL210" s="29"/>
      <c r="BM210" s="29"/>
      <c r="BN210" s="29">
        <v>6.875</v>
      </c>
      <c r="BO210" s="17" t="s">
        <v>1265</v>
      </c>
      <c r="BP210" s="52">
        <v>5.125</v>
      </c>
      <c r="BQ210" s="114"/>
      <c r="BR210" s="117">
        <v>4</v>
      </c>
      <c r="BS210" s="118"/>
      <c r="BT210" s="29" t="s">
        <v>20</v>
      </c>
      <c r="BU210" s="29"/>
      <c r="BV210" s="29" t="s">
        <v>20</v>
      </c>
      <c r="BW210" s="29"/>
      <c r="BX210" s="111">
        <v>5.75</v>
      </c>
      <c r="BY210" s="29"/>
      <c r="BZ210" s="119" t="s">
        <v>20</v>
      </c>
      <c r="CA210" s="114"/>
      <c r="CB210" s="29"/>
      <c r="CC210" s="17"/>
      <c r="CD210" s="29" t="s">
        <v>20</v>
      </c>
      <c r="CE210" s="57"/>
      <c r="CF210" s="30" t="s">
        <v>20</v>
      </c>
      <c r="CG210" s="31"/>
      <c r="CH210" s="29" t="s">
        <v>20</v>
      </c>
      <c r="CI210" s="57"/>
      <c r="CJ210" s="29">
        <v>4.5</v>
      </c>
      <c r="CK210" s="17"/>
      <c r="CL210" s="29" t="s">
        <v>20</v>
      </c>
      <c r="CM210" s="17"/>
      <c r="CN210" s="64">
        <v>6.25</v>
      </c>
      <c r="CO210" s="17"/>
      <c r="CP210" s="64" t="s">
        <v>20</v>
      </c>
      <c r="CQ210" s="29"/>
      <c r="CR210" s="29" t="s">
        <v>20</v>
      </c>
      <c r="CS210" s="29"/>
      <c r="CT210" s="53" t="s">
        <v>20</v>
      </c>
      <c r="CU210" s="53"/>
      <c r="CV210" s="131">
        <v>1.9259999999999999</v>
      </c>
      <c r="CW210" s="17" t="s">
        <v>1266</v>
      </c>
      <c r="CX210" s="29">
        <v>6</v>
      </c>
      <c r="CY210" s="17"/>
      <c r="CZ210" s="17" t="s">
        <v>20</v>
      </c>
      <c r="DA210" s="17"/>
      <c r="DB210" s="30" t="s">
        <v>20</v>
      </c>
      <c r="DC210" s="31" t="s">
        <v>1267</v>
      </c>
      <c r="DD210" t="s">
        <v>10</v>
      </c>
      <c r="DE210">
        <f t="shared" si="7"/>
        <v>18</v>
      </c>
    </row>
    <row r="211" spans="1:109" ht="19.149999999999999" customHeight="1" x14ac:dyDescent="0.3">
      <c r="A211" s="331">
        <v>101</v>
      </c>
      <c r="B211" s="328">
        <v>81299</v>
      </c>
      <c r="C211" s="330">
        <v>80</v>
      </c>
      <c r="D211" s="329" t="s">
        <v>180</v>
      </c>
      <c r="E211" s="329"/>
      <c r="F211" s="336" t="s">
        <v>20</v>
      </c>
      <c r="G211" s="338"/>
      <c r="H211" s="340"/>
      <c r="I211" s="340"/>
      <c r="J211" s="342" t="s">
        <v>20</v>
      </c>
      <c r="K211" s="347"/>
      <c r="L211" s="351" t="s">
        <v>20</v>
      </c>
      <c r="M211" s="352"/>
      <c r="N211" s="345" t="s">
        <v>20</v>
      </c>
      <c r="O211" s="347"/>
      <c r="P211" s="340" t="s">
        <v>20</v>
      </c>
      <c r="Q211" s="341"/>
      <c r="R211" s="358" t="s">
        <v>20</v>
      </c>
      <c r="S211" s="347"/>
      <c r="T211" s="403">
        <v>0.39800000000000002</v>
      </c>
      <c r="U211" s="348" t="s">
        <v>587</v>
      </c>
      <c r="V211" s="365" t="s">
        <v>20</v>
      </c>
      <c r="W211" s="368"/>
      <c r="X211" s="406" t="s">
        <v>20</v>
      </c>
      <c r="Y211" s="373" t="s">
        <v>715</v>
      </c>
      <c r="Z211" s="362" t="s">
        <v>20</v>
      </c>
      <c r="AA211" s="348" t="s">
        <v>602</v>
      </c>
      <c r="AB211" s="362">
        <v>4</v>
      </c>
      <c r="AC211" s="348"/>
      <c r="AD211" s="362" t="s">
        <v>20</v>
      </c>
      <c r="AE211" s="348"/>
      <c r="AF211" s="112" t="s">
        <v>20</v>
      </c>
      <c r="AG211" s="348"/>
      <c r="AH211" s="340" t="s">
        <v>20</v>
      </c>
      <c r="AI211" s="341"/>
      <c r="AJ211" s="362" t="s">
        <v>20</v>
      </c>
      <c r="AK211" s="348"/>
      <c r="AL211" s="342" t="s">
        <v>20</v>
      </c>
      <c r="AM211" s="353"/>
      <c r="AN211" s="362" t="s">
        <v>20</v>
      </c>
      <c r="AO211" s="348"/>
      <c r="AP211" s="351" t="s">
        <v>20</v>
      </c>
      <c r="AQ211" s="379"/>
      <c r="AR211" s="362" t="s">
        <v>20</v>
      </c>
      <c r="AS211" s="348"/>
      <c r="AT211" s="351" t="s">
        <v>20</v>
      </c>
      <c r="AU211" s="379"/>
      <c r="AV211" s="351" t="s">
        <v>20</v>
      </c>
      <c r="AW211" s="379"/>
      <c r="AX211" s="380" t="s">
        <v>20</v>
      </c>
      <c r="AY211" s="348"/>
      <c r="AZ211" s="382" t="s">
        <v>20</v>
      </c>
      <c r="BA211" s="347"/>
      <c r="BB211" s="362" t="s">
        <v>20</v>
      </c>
      <c r="BC211" s="347"/>
      <c r="BD211" s="386" t="s">
        <v>20</v>
      </c>
      <c r="BE211" s="348"/>
      <c r="BF211" s="141"/>
      <c r="BG211" s="347"/>
      <c r="BH211" s="382" t="s">
        <v>20</v>
      </c>
      <c r="BI211" s="348"/>
      <c r="BJ211" s="362" t="s">
        <v>20</v>
      </c>
      <c r="BK211" s="348"/>
      <c r="BL211" s="362"/>
      <c r="BM211" s="362"/>
      <c r="BN211" s="362" t="s">
        <v>20</v>
      </c>
      <c r="BO211" s="348"/>
      <c r="BP211" s="351" t="s">
        <v>20</v>
      </c>
      <c r="BQ211" s="379" t="s">
        <v>1268</v>
      </c>
      <c r="BR211" s="357" t="s">
        <v>20</v>
      </c>
      <c r="BS211" s="394"/>
      <c r="BT211" s="362" t="s">
        <v>20</v>
      </c>
      <c r="BU211" s="348"/>
      <c r="BV211" s="362" t="s">
        <v>20</v>
      </c>
      <c r="BW211" s="348"/>
      <c r="BX211" s="362" t="s">
        <v>20</v>
      </c>
      <c r="BY211" s="348"/>
      <c r="BZ211" s="396" t="s">
        <v>20</v>
      </c>
      <c r="CA211" s="379"/>
      <c r="CB211" s="362"/>
      <c r="CC211" s="348"/>
      <c r="CD211" s="362" t="s">
        <v>20</v>
      </c>
      <c r="CE211" s="354"/>
      <c r="CF211" s="340" t="s">
        <v>20</v>
      </c>
      <c r="CG211" s="341"/>
      <c r="CH211" s="362" t="s">
        <v>20</v>
      </c>
      <c r="CI211" s="354"/>
      <c r="CJ211" s="362" t="s">
        <v>20</v>
      </c>
      <c r="CK211" s="348" t="s">
        <v>1269</v>
      </c>
      <c r="CL211" s="362" t="s">
        <v>20</v>
      </c>
      <c r="CM211" s="348"/>
      <c r="CN211" s="355" t="s">
        <v>20</v>
      </c>
      <c r="CO211" s="348"/>
      <c r="CP211" s="355" t="s">
        <v>20</v>
      </c>
      <c r="CQ211" s="348"/>
      <c r="CR211" s="362" t="s">
        <v>20</v>
      </c>
      <c r="CS211" s="17"/>
      <c r="CT211" s="53" t="s">
        <v>20</v>
      </c>
      <c r="CU211" s="109"/>
      <c r="CV211" s="29">
        <v>1.5</v>
      </c>
      <c r="CW211" s="17" t="s">
        <v>590</v>
      </c>
      <c r="CX211" s="29">
        <v>6</v>
      </c>
      <c r="CY211" s="17"/>
      <c r="CZ211" s="17" t="s">
        <v>20</v>
      </c>
      <c r="DA211" s="17"/>
      <c r="DB211" s="30" t="s">
        <v>20</v>
      </c>
      <c r="DC211" s="31"/>
      <c r="DD211" t="s">
        <v>10</v>
      </c>
      <c r="DE211">
        <f t="shared" si="7"/>
        <v>4</v>
      </c>
    </row>
    <row r="212" spans="1:109" ht="19.149999999999999" customHeight="1" x14ac:dyDescent="0.3">
      <c r="A212" s="331">
        <v>102</v>
      </c>
      <c r="B212" s="123">
        <v>56144</v>
      </c>
      <c r="C212" s="6">
        <v>81</v>
      </c>
      <c r="D212" s="8" t="s">
        <v>181</v>
      </c>
      <c r="E212" s="8"/>
      <c r="F212" s="32" t="s">
        <v>20</v>
      </c>
      <c r="G212" s="14"/>
      <c r="H212" s="30"/>
      <c r="I212" s="30"/>
      <c r="J212" s="53" t="s">
        <v>20</v>
      </c>
      <c r="K212" s="109"/>
      <c r="L212" s="52" t="s">
        <v>20</v>
      </c>
      <c r="N212" s="108" t="s">
        <v>20</v>
      </c>
      <c r="O212" s="109"/>
      <c r="P212" s="30" t="s">
        <v>20</v>
      </c>
      <c r="Q212" s="31"/>
      <c r="R212" s="127" t="s">
        <v>20</v>
      </c>
      <c r="S212" s="109"/>
      <c r="T212" s="135">
        <v>0.39800000000000002</v>
      </c>
      <c r="U212" s="17" t="s">
        <v>587</v>
      </c>
      <c r="V212" s="110" t="s">
        <v>20</v>
      </c>
      <c r="W212" s="54"/>
      <c r="X212" s="125" t="s">
        <v>20</v>
      </c>
      <c r="Y212" s="25" t="s">
        <v>715</v>
      </c>
      <c r="Z212" s="29" t="s">
        <v>20</v>
      </c>
      <c r="AA212" s="17" t="s">
        <v>602</v>
      </c>
      <c r="AB212" s="29">
        <v>4</v>
      </c>
      <c r="AC212" s="17"/>
      <c r="AD212" s="29" t="s">
        <v>20</v>
      </c>
      <c r="AE212" s="17"/>
      <c r="AF212" s="112" t="s">
        <v>20</v>
      </c>
      <c r="AG212" s="17"/>
      <c r="AH212" s="30" t="s">
        <v>20</v>
      </c>
      <c r="AJ212" s="29" t="s">
        <v>20</v>
      </c>
      <c r="AK212" s="17"/>
      <c r="AL212" s="53" t="s">
        <v>20</v>
      </c>
      <c r="AN212" s="29" t="s">
        <v>20</v>
      </c>
      <c r="AO212" s="17"/>
      <c r="AP212" s="52" t="s">
        <v>20</v>
      </c>
      <c r="AQ212" s="114"/>
      <c r="AR212" s="29" t="s">
        <v>20</v>
      </c>
      <c r="AS212" s="17"/>
      <c r="AT212" s="52" t="s">
        <v>20</v>
      </c>
      <c r="AU212" s="114"/>
      <c r="AV212" s="52" t="s">
        <v>20</v>
      </c>
      <c r="AW212" s="114"/>
      <c r="AX212" s="59" t="s">
        <v>20</v>
      </c>
      <c r="AY212" s="29"/>
      <c r="AZ212" s="63" t="s">
        <v>20</v>
      </c>
      <c r="BA212" s="109"/>
      <c r="BB212" s="29" t="s">
        <v>20</v>
      </c>
      <c r="BC212" s="109"/>
      <c r="BD212" s="115" t="s">
        <v>20</v>
      </c>
      <c r="BE212" s="29"/>
      <c r="BF212" s="141"/>
      <c r="BG212" s="109"/>
      <c r="BH212" s="63" t="s">
        <v>20</v>
      </c>
      <c r="BI212" s="17"/>
      <c r="BJ212" s="29" t="s">
        <v>20</v>
      </c>
      <c r="BK212" s="29"/>
      <c r="BL212" s="29"/>
      <c r="BM212" s="29"/>
      <c r="BN212" s="29" t="s">
        <v>20</v>
      </c>
      <c r="BO212" s="17"/>
      <c r="BP212" s="52">
        <v>5.125</v>
      </c>
      <c r="BQ212" s="114"/>
      <c r="BR212" s="117" t="s">
        <v>20</v>
      </c>
      <c r="BS212" s="118"/>
      <c r="BT212" s="29" t="s">
        <v>20</v>
      </c>
      <c r="BU212" s="29"/>
      <c r="BV212" s="29" t="s">
        <v>20</v>
      </c>
      <c r="BW212" s="29"/>
      <c r="BX212" s="29" t="s">
        <v>20</v>
      </c>
      <c r="BY212" s="29"/>
      <c r="BZ212" s="119" t="s">
        <v>20</v>
      </c>
      <c r="CA212" s="114"/>
      <c r="CB212" s="29"/>
      <c r="CC212" s="17"/>
      <c r="CD212" s="29">
        <v>6</v>
      </c>
      <c r="CE212" s="57"/>
      <c r="CF212" s="30" t="s">
        <v>20</v>
      </c>
      <c r="CG212" s="31"/>
      <c r="CH212" s="29" t="s">
        <v>20</v>
      </c>
      <c r="CI212" s="57"/>
      <c r="CJ212" s="29">
        <v>4.5</v>
      </c>
      <c r="CK212" s="17"/>
      <c r="CL212" s="29" t="s">
        <v>20</v>
      </c>
      <c r="CM212" s="17"/>
      <c r="CN212" s="64">
        <v>6.25</v>
      </c>
      <c r="CO212" s="17"/>
      <c r="CP212" s="64" t="s">
        <v>20</v>
      </c>
      <c r="CQ212" s="29"/>
      <c r="CR212" s="29" t="s">
        <v>20</v>
      </c>
      <c r="CS212" s="29"/>
      <c r="CT212" s="53" t="s">
        <v>20</v>
      </c>
      <c r="CU212" s="53"/>
      <c r="CV212" s="29">
        <v>1.5</v>
      </c>
      <c r="CW212" s="17" t="s">
        <v>590</v>
      </c>
      <c r="CX212" s="29">
        <v>6</v>
      </c>
      <c r="CY212" s="17"/>
      <c r="CZ212" s="17" t="s">
        <v>20</v>
      </c>
      <c r="DA212" s="17"/>
      <c r="DB212" s="30" t="s">
        <v>20</v>
      </c>
      <c r="DC212" s="31"/>
      <c r="DD212" t="s">
        <v>10</v>
      </c>
      <c r="DE212">
        <f t="shared" si="7"/>
        <v>8</v>
      </c>
    </row>
    <row r="213" spans="1:109" s="105" customFormat="1" ht="19.149999999999999" customHeight="1" x14ac:dyDescent="0.3">
      <c r="A213" s="105">
        <v>104</v>
      </c>
      <c r="B213" s="120">
        <v>812331</v>
      </c>
      <c r="C213" s="69">
        <v>83</v>
      </c>
      <c r="D213" s="160" t="s">
        <v>184</v>
      </c>
      <c r="E213" s="160"/>
      <c r="F213" s="71">
        <v>2</v>
      </c>
      <c r="G213" s="72" t="s">
        <v>1212</v>
      </c>
      <c r="H213" s="73" t="s">
        <v>10</v>
      </c>
      <c r="I213" s="73"/>
      <c r="J213" s="103">
        <v>6.5</v>
      </c>
      <c r="K213" s="83" t="s">
        <v>1286</v>
      </c>
      <c r="L213" s="77">
        <v>5.6</v>
      </c>
      <c r="M213" s="78" t="s">
        <v>1091</v>
      </c>
      <c r="N213" s="122" t="s">
        <v>20</v>
      </c>
      <c r="O213" s="83" t="s">
        <v>1287</v>
      </c>
      <c r="P213" s="73" t="s">
        <v>20</v>
      </c>
      <c r="Q213" s="81" t="s">
        <v>1288</v>
      </c>
      <c r="R213" s="247" t="s">
        <v>20</v>
      </c>
      <c r="S213" s="83" t="s">
        <v>185</v>
      </c>
      <c r="T213" s="361">
        <v>0.39800000000000002</v>
      </c>
      <c r="U213" s="76" t="s">
        <v>587</v>
      </c>
      <c r="V213" s="434">
        <v>5.75</v>
      </c>
      <c r="W213" s="369" t="s">
        <v>1289</v>
      </c>
      <c r="X213" s="87">
        <v>6</v>
      </c>
      <c r="Y213" s="88" t="s">
        <v>715</v>
      </c>
      <c r="Z213" s="89">
        <v>4</v>
      </c>
      <c r="AA213" s="76"/>
      <c r="AB213" s="89">
        <v>4</v>
      </c>
      <c r="AC213" s="76" t="s">
        <v>1290</v>
      </c>
      <c r="AD213" s="89" t="s">
        <v>20</v>
      </c>
      <c r="AE213" s="76"/>
      <c r="AF213" s="90" t="s">
        <v>20</v>
      </c>
      <c r="AG213" s="76"/>
      <c r="AH213" s="73">
        <v>7</v>
      </c>
      <c r="AI213" s="81"/>
      <c r="AJ213" s="89">
        <v>6</v>
      </c>
      <c r="AK213" s="76"/>
      <c r="AL213" s="103">
        <v>6.5</v>
      </c>
      <c r="AM213" s="91" t="s">
        <v>608</v>
      </c>
      <c r="AN213" s="89" t="s">
        <v>20</v>
      </c>
      <c r="AO213" s="76"/>
      <c r="AP213" s="77">
        <v>5</v>
      </c>
      <c r="AQ213" s="92"/>
      <c r="AR213" s="89" t="s">
        <v>20</v>
      </c>
      <c r="AS213" s="76"/>
      <c r="AT213" s="77">
        <v>6</v>
      </c>
      <c r="AU213" s="92" t="s">
        <v>10</v>
      </c>
      <c r="AV213" s="77" t="s">
        <v>20</v>
      </c>
      <c r="AW213" s="92"/>
      <c r="AX213" s="381">
        <v>6</v>
      </c>
      <c r="AY213" s="76" t="s">
        <v>1218</v>
      </c>
      <c r="AZ213" s="94">
        <v>6.875</v>
      </c>
      <c r="BA213" s="83"/>
      <c r="BB213" s="89">
        <v>7</v>
      </c>
      <c r="BC213" s="83"/>
      <c r="BD213" s="96" t="s">
        <v>20</v>
      </c>
      <c r="BE213" s="76" t="s">
        <v>1291</v>
      </c>
      <c r="BF213" s="388" t="s">
        <v>10</v>
      </c>
      <c r="BG213" s="83"/>
      <c r="BH213" s="94">
        <v>5.5</v>
      </c>
      <c r="BI213" s="76"/>
      <c r="BJ213" s="89" t="s">
        <v>20</v>
      </c>
      <c r="BK213" s="76"/>
      <c r="BL213" s="89" t="s">
        <v>10</v>
      </c>
      <c r="BM213" s="89"/>
      <c r="BN213" s="89">
        <v>6.875</v>
      </c>
      <c r="BO213" s="76" t="s">
        <v>1292</v>
      </c>
      <c r="BP213" s="77">
        <v>5.125</v>
      </c>
      <c r="BQ213" s="92"/>
      <c r="BR213" s="100" t="s">
        <v>20</v>
      </c>
      <c r="BS213" s="101"/>
      <c r="BT213" s="82">
        <v>4.75</v>
      </c>
      <c r="BU213" s="76"/>
      <c r="BV213" s="89">
        <v>5</v>
      </c>
      <c r="BW213" s="76" t="s">
        <v>1222</v>
      </c>
      <c r="BX213" s="87">
        <v>5.75</v>
      </c>
      <c r="BY213" s="76" t="s">
        <v>1293</v>
      </c>
      <c r="BZ213" s="102">
        <v>4.5</v>
      </c>
      <c r="CA213" s="92"/>
      <c r="CB213" s="89"/>
      <c r="CC213" s="76"/>
      <c r="CD213" s="89">
        <v>6</v>
      </c>
      <c r="CE213" s="80"/>
      <c r="CF213" s="73" t="s">
        <v>20</v>
      </c>
      <c r="CG213" s="81" t="s">
        <v>186</v>
      </c>
      <c r="CH213" s="89">
        <v>6</v>
      </c>
      <c r="CI213" s="80"/>
      <c r="CJ213" s="89">
        <v>4.5</v>
      </c>
      <c r="CK213" s="76"/>
      <c r="CL213" s="89">
        <v>7</v>
      </c>
      <c r="CM213" s="76"/>
      <c r="CN213" s="82">
        <v>6.25</v>
      </c>
      <c r="CO213" s="76"/>
      <c r="CP213" s="82">
        <v>4.7</v>
      </c>
      <c r="CQ213" s="89"/>
      <c r="CR213" s="89" t="s">
        <v>20</v>
      </c>
      <c r="CS213" s="89"/>
      <c r="CT213" s="103">
        <v>5.3</v>
      </c>
      <c r="CU213" s="103"/>
      <c r="CV213" s="89">
        <v>6.5</v>
      </c>
      <c r="CW213" s="76" t="s">
        <v>673</v>
      </c>
      <c r="CX213" s="89">
        <v>6</v>
      </c>
      <c r="CY213" s="76"/>
      <c r="CZ213" s="76">
        <v>5</v>
      </c>
      <c r="DA213" s="76"/>
      <c r="DB213" s="73">
        <v>4</v>
      </c>
      <c r="DC213" s="81" t="s">
        <v>1294</v>
      </c>
      <c r="DD213" s="105" t="s">
        <v>10</v>
      </c>
      <c r="DE213" s="105">
        <f t="shared" si="7"/>
        <v>34</v>
      </c>
    </row>
    <row r="214" spans="1:109" ht="19.149999999999999" customHeight="1" x14ac:dyDescent="0.3">
      <c r="A214" s="331">
        <v>105</v>
      </c>
      <c r="B214" s="123">
        <v>56145</v>
      </c>
      <c r="C214" s="6">
        <v>84</v>
      </c>
      <c r="D214" s="8" t="s">
        <v>187</v>
      </c>
      <c r="E214" s="8"/>
      <c r="F214" s="32" t="s">
        <v>20</v>
      </c>
      <c r="G214" s="14"/>
      <c r="H214" s="30"/>
      <c r="I214" s="30"/>
      <c r="J214" s="53" t="s">
        <v>20</v>
      </c>
      <c r="K214" s="109"/>
      <c r="L214" s="52" t="s">
        <v>20</v>
      </c>
      <c r="N214" s="108" t="s">
        <v>20</v>
      </c>
      <c r="O214" s="109"/>
      <c r="P214" s="30" t="s">
        <v>20</v>
      </c>
      <c r="Q214" s="31"/>
      <c r="R214" s="127">
        <v>6.35</v>
      </c>
      <c r="S214" s="109"/>
      <c r="T214" s="431">
        <v>0.39800000000000002</v>
      </c>
      <c r="U214" s="18" t="s">
        <v>587</v>
      </c>
      <c r="V214" s="236">
        <v>5.75</v>
      </c>
      <c r="W214" s="146" t="s">
        <v>1295</v>
      </c>
      <c r="X214" s="111" t="s">
        <v>20</v>
      </c>
      <c r="Y214" s="25" t="s">
        <v>715</v>
      </c>
      <c r="Z214" s="29" t="s">
        <v>20</v>
      </c>
      <c r="AA214" s="17" t="s">
        <v>602</v>
      </c>
      <c r="AB214" s="29">
        <v>4</v>
      </c>
      <c r="AC214" s="17"/>
      <c r="AD214" s="29" t="s">
        <v>20</v>
      </c>
      <c r="AE214" s="17"/>
      <c r="AF214" s="112" t="s">
        <v>20</v>
      </c>
      <c r="AG214" s="17"/>
      <c r="AH214" s="30" t="s">
        <v>20</v>
      </c>
      <c r="AJ214" s="29" t="s">
        <v>20</v>
      </c>
      <c r="AK214" s="17"/>
      <c r="AL214" s="53" t="s">
        <v>20</v>
      </c>
      <c r="AN214" s="29" t="s">
        <v>20</v>
      </c>
      <c r="AO214" s="17"/>
      <c r="AP214" s="52" t="s">
        <v>20</v>
      </c>
      <c r="AQ214" s="114"/>
      <c r="AR214" s="29" t="s">
        <v>20</v>
      </c>
      <c r="AS214" s="17"/>
      <c r="AT214" s="52">
        <v>6</v>
      </c>
      <c r="AU214" s="114"/>
      <c r="AV214" s="52" t="s">
        <v>20</v>
      </c>
      <c r="AW214" s="114"/>
      <c r="AX214" s="59" t="s">
        <v>20</v>
      </c>
      <c r="AY214" s="29"/>
      <c r="AZ214" s="63" t="s">
        <v>20</v>
      </c>
      <c r="BA214" s="109"/>
      <c r="BB214" s="29" t="s">
        <v>20</v>
      </c>
      <c r="BC214" s="109"/>
      <c r="BD214" s="115" t="s">
        <v>20</v>
      </c>
      <c r="BE214" s="29"/>
      <c r="BF214" s="141"/>
      <c r="BG214" s="109"/>
      <c r="BH214" s="63" t="s">
        <v>20</v>
      </c>
      <c r="BI214" s="17"/>
      <c r="BJ214" s="29" t="s">
        <v>20</v>
      </c>
      <c r="BK214" s="29"/>
      <c r="BL214" s="29"/>
      <c r="BM214" s="29"/>
      <c r="BN214" s="29">
        <v>6.875</v>
      </c>
      <c r="BO214" s="17" t="s">
        <v>1296</v>
      </c>
      <c r="BP214" s="52">
        <v>5.125</v>
      </c>
      <c r="BQ214" s="114"/>
      <c r="BR214" s="117" t="s">
        <v>20</v>
      </c>
      <c r="BS214" s="118" t="s">
        <v>188</v>
      </c>
      <c r="BT214" s="29" t="s">
        <v>20</v>
      </c>
      <c r="BU214" s="29"/>
      <c r="BV214" s="29" t="s">
        <v>20</v>
      </c>
      <c r="BW214" s="29"/>
      <c r="BX214" s="29" t="s">
        <v>20</v>
      </c>
      <c r="BY214" s="29"/>
      <c r="BZ214" s="119" t="s">
        <v>20</v>
      </c>
      <c r="CA214" s="114"/>
      <c r="CB214" s="29"/>
      <c r="CC214" s="17"/>
      <c r="CD214" s="29">
        <v>6</v>
      </c>
      <c r="CE214" s="57"/>
      <c r="CF214" s="30" t="s">
        <v>20</v>
      </c>
      <c r="CG214" s="31"/>
      <c r="CH214" s="53">
        <v>6</v>
      </c>
      <c r="CI214" s="57" t="s">
        <v>1068</v>
      </c>
      <c r="CJ214" s="29">
        <v>4.5</v>
      </c>
      <c r="CK214" s="17"/>
      <c r="CL214" s="29" t="s">
        <v>20</v>
      </c>
      <c r="CM214" s="17"/>
      <c r="CN214" s="64">
        <v>6.25</v>
      </c>
      <c r="CO214" s="17"/>
      <c r="CP214" s="64" t="s">
        <v>20</v>
      </c>
      <c r="CQ214" s="29"/>
      <c r="CR214" s="29" t="s">
        <v>20</v>
      </c>
      <c r="CS214" s="29"/>
      <c r="CT214" s="53" t="s">
        <v>20</v>
      </c>
      <c r="CU214" s="53"/>
      <c r="CV214" s="29">
        <v>6.5</v>
      </c>
      <c r="CW214" s="17" t="s">
        <v>673</v>
      </c>
      <c r="CX214" s="29">
        <v>6</v>
      </c>
      <c r="CY214" s="17"/>
      <c r="CZ214" s="17" t="s">
        <v>20</v>
      </c>
      <c r="DA214" s="17"/>
      <c r="DB214" s="30" t="s">
        <v>20</v>
      </c>
      <c r="DC214" s="31"/>
      <c r="DD214" t="s">
        <v>10</v>
      </c>
      <c r="DE214">
        <f t="shared" si="7"/>
        <v>13</v>
      </c>
    </row>
    <row r="215" spans="1:109" ht="19.149999999999999" customHeight="1" x14ac:dyDescent="0.3">
      <c r="A215" s="105">
        <v>106</v>
      </c>
      <c r="B215" s="328">
        <v>56131</v>
      </c>
      <c r="C215" s="330">
        <v>85</v>
      </c>
      <c r="D215" s="329" t="s">
        <v>189</v>
      </c>
      <c r="E215" s="329"/>
      <c r="F215" s="336" t="s">
        <v>20</v>
      </c>
      <c r="G215" s="338"/>
      <c r="H215" s="340"/>
      <c r="I215" s="340"/>
      <c r="J215" s="342" t="s">
        <v>20</v>
      </c>
      <c r="K215" s="347"/>
      <c r="L215" s="351" t="s">
        <v>20</v>
      </c>
      <c r="M215" s="352"/>
      <c r="N215" s="345" t="s">
        <v>20</v>
      </c>
      <c r="O215" s="347"/>
      <c r="P215" s="340" t="s">
        <v>20</v>
      </c>
      <c r="Q215" s="341"/>
      <c r="R215" s="358">
        <v>6.35</v>
      </c>
      <c r="S215" s="347"/>
      <c r="T215" s="431">
        <v>0.39800000000000002</v>
      </c>
      <c r="U215" s="18" t="s">
        <v>587</v>
      </c>
      <c r="V215" s="365">
        <v>5.75</v>
      </c>
      <c r="W215" s="368"/>
      <c r="X215" s="370" t="s">
        <v>20</v>
      </c>
      <c r="Y215" s="373" t="s">
        <v>715</v>
      </c>
      <c r="Z215" s="362" t="s">
        <v>20</v>
      </c>
      <c r="AA215" s="348" t="s">
        <v>602</v>
      </c>
      <c r="AB215" s="362">
        <v>4</v>
      </c>
      <c r="AC215" s="348"/>
      <c r="AD215" s="362" t="s">
        <v>20</v>
      </c>
      <c r="AE215" s="348"/>
      <c r="AF215" s="112" t="s">
        <v>20</v>
      </c>
      <c r="AG215" s="348"/>
      <c r="AH215" s="340" t="s">
        <v>20</v>
      </c>
      <c r="AI215" s="341"/>
      <c r="AJ215" s="342">
        <v>6</v>
      </c>
      <c r="AK215" s="348" t="s">
        <v>1297</v>
      </c>
      <c r="AL215" s="342" t="s">
        <v>20</v>
      </c>
      <c r="AM215" s="353"/>
      <c r="AN215" s="362" t="s">
        <v>20</v>
      </c>
      <c r="AO215" s="348"/>
      <c r="AP215" s="351" t="s">
        <v>20</v>
      </c>
      <c r="AQ215" s="379"/>
      <c r="AR215" s="362" t="s">
        <v>20</v>
      </c>
      <c r="AS215" s="348"/>
      <c r="AT215" s="351" t="s">
        <v>20</v>
      </c>
      <c r="AU215" s="379"/>
      <c r="AV215" s="351" t="s">
        <v>20</v>
      </c>
      <c r="AW215" s="379"/>
      <c r="AX215" s="380" t="s">
        <v>20</v>
      </c>
      <c r="AY215" s="362"/>
      <c r="AZ215" s="382" t="s">
        <v>20</v>
      </c>
      <c r="BA215" s="347"/>
      <c r="BB215" s="362" t="s">
        <v>20</v>
      </c>
      <c r="BC215" s="347"/>
      <c r="BD215" s="386" t="s">
        <v>20</v>
      </c>
      <c r="BE215" s="362"/>
      <c r="BF215" s="141"/>
      <c r="BG215" s="347"/>
      <c r="BH215" s="382" t="s">
        <v>20</v>
      </c>
      <c r="BI215" s="348"/>
      <c r="BJ215" s="362" t="s">
        <v>20</v>
      </c>
      <c r="BK215" s="362"/>
      <c r="BL215" s="362"/>
      <c r="BM215" s="362"/>
      <c r="BN215" s="362" t="s">
        <v>20</v>
      </c>
      <c r="BO215" s="362"/>
      <c r="BP215" s="351">
        <v>5.125</v>
      </c>
      <c r="BQ215" s="379"/>
      <c r="BR215" s="357" t="s">
        <v>20</v>
      </c>
      <c r="BS215" s="394" t="s">
        <v>10</v>
      </c>
      <c r="BT215" s="362" t="s">
        <v>20</v>
      </c>
      <c r="BU215" s="362"/>
      <c r="BV215" s="362" t="s">
        <v>20</v>
      </c>
      <c r="BW215" s="362"/>
      <c r="BX215" s="370">
        <v>5.75</v>
      </c>
      <c r="BY215" s="348" t="s">
        <v>1298</v>
      </c>
      <c r="BZ215" s="396" t="s">
        <v>20</v>
      </c>
      <c r="CA215" s="379"/>
      <c r="CB215" s="362"/>
      <c r="CC215" s="348"/>
      <c r="CD215" s="362">
        <v>6</v>
      </c>
      <c r="CE215" s="354"/>
      <c r="CF215" s="340" t="s">
        <v>20</v>
      </c>
      <c r="CG215" s="341"/>
      <c r="CH215" s="362" t="s">
        <v>20</v>
      </c>
      <c r="CI215" s="354"/>
      <c r="CJ215" s="362">
        <v>4.5</v>
      </c>
      <c r="CK215" s="348"/>
      <c r="CL215" s="362" t="s">
        <v>20</v>
      </c>
      <c r="CM215" s="348"/>
      <c r="CN215" s="355" t="s">
        <v>20</v>
      </c>
      <c r="CO215" s="348"/>
      <c r="CP215" s="355" t="s">
        <v>20</v>
      </c>
      <c r="CQ215" s="362"/>
      <c r="CR215" s="362" t="s">
        <v>20</v>
      </c>
      <c r="CS215" s="362"/>
      <c r="CT215" s="342" t="s">
        <v>20</v>
      </c>
      <c r="CU215" s="342"/>
      <c r="CV215" s="362">
        <v>1.5</v>
      </c>
      <c r="CW215" s="348" t="s">
        <v>590</v>
      </c>
      <c r="CX215" s="362">
        <v>6</v>
      </c>
      <c r="CY215" s="348"/>
      <c r="CZ215" s="348" t="s">
        <v>20</v>
      </c>
      <c r="DA215" s="348"/>
      <c r="DB215" s="340" t="s">
        <v>20</v>
      </c>
      <c r="DC215" s="341"/>
      <c r="DD215" s="331" t="s">
        <v>10</v>
      </c>
      <c r="DE215" s="331">
        <f t="shared" si="7"/>
        <v>11</v>
      </c>
    </row>
    <row r="216" spans="1:109" ht="19.149999999999999" customHeight="1" x14ac:dyDescent="0.3">
      <c r="A216" s="331">
        <v>107</v>
      </c>
      <c r="B216" s="123">
        <v>54141</v>
      </c>
      <c r="C216" s="6">
        <v>86</v>
      </c>
      <c r="D216" s="8" t="s">
        <v>2481</v>
      </c>
      <c r="E216" s="8"/>
      <c r="F216" s="237">
        <v>4</v>
      </c>
      <c r="G216" s="14" t="s">
        <v>1299</v>
      </c>
      <c r="H216" s="30" t="s">
        <v>10</v>
      </c>
      <c r="I216" s="30"/>
      <c r="J216" s="53" t="s">
        <v>20</v>
      </c>
      <c r="K216" s="109" t="s">
        <v>1300</v>
      </c>
      <c r="L216" s="52" t="s">
        <v>20</v>
      </c>
      <c r="M216" s="19" t="s">
        <v>1301</v>
      </c>
      <c r="N216" s="108" t="s">
        <v>20</v>
      </c>
      <c r="O216" s="109" t="s">
        <v>1302</v>
      </c>
      <c r="P216" s="30" t="s">
        <v>20</v>
      </c>
      <c r="Q216" s="31"/>
      <c r="R216" s="127" t="s">
        <v>20</v>
      </c>
      <c r="S216" s="109"/>
      <c r="T216" s="431">
        <v>0.39800000000000002</v>
      </c>
      <c r="U216" s="18" t="s">
        <v>587</v>
      </c>
      <c r="V216" s="110" t="s">
        <v>20</v>
      </c>
      <c r="W216" s="146" t="s">
        <v>1303</v>
      </c>
      <c r="X216" s="111" t="s">
        <v>20</v>
      </c>
      <c r="Y216" s="25" t="s">
        <v>715</v>
      </c>
      <c r="Z216" s="29" t="s">
        <v>20</v>
      </c>
      <c r="AA216" s="17" t="s">
        <v>602</v>
      </c>
      <c r="AB216" s="29">
        <v>4</v>
      </c>
      <c r="AC216" s="17"/>
      <c r="AD216" s="29" t="s">
        <v>20</v>
      </c>
      <c r="AE216" s="17"/>
      <c r="AF216" s="112" t="s">
        <v>20</v>
      </c>
      <c r="AG216" s="17"/>
      <c r="AH216" s="30" t="s">
        <v>20</v>
      </c>
      <c r="AI216" s="31" t="s">
        <v>1274</v>
      </c>
      <c r="AJ216" s="53">
        <v>6</v>
      </c>
      <c r="AK216" s="17"/>
      <c r="AL216" s="53" t="s">
        <v>20</v>
      </c>
      <c r="AM216" s="113" t="s">
        <v>1304</v>
      </c>
      <c r="AN216" s="29" t="s">
        <v>20</v>
      </c>
      <c r="AO216" s="17"/>
      <c r="AP216" s="52" t="s">
        <v>20</v>
      </c>
      <c r="AQ216" s="114" t="s">
        <v>1305</v>
      </c>
      <c r="AR216" s="29" t="s">
        <v>20</v>
      </c>
      <c r="AS216" s="17"/>
      <c r="AT216" s="52" t="s">
        <v>20</v>
      </c>
      <c r="AU216" s="114" t="s">
        <v>1306</v>
      </c>
      <c r="AV216" s="52" t="s">
        <v>20</v>
      </c>
      <c r="AW216" s="114"/>
      <c r="AX216" s="59" t="s">
        <v>20</v>
      </c>
      <c r="AY216" s="29"/>
      <c r="AZ216" s="63" t="s">
        <v>20</v>
      </c>
      <c r="BA216" s="109" t="s">
        <v>1307</v>
      </c>
      <c r="BB216" s="53" t="s">
        <v>20</v>
      </c>
      <c r="BC216" s="140" t="s">
        <v>1308</v>
      </c>
      <c r="BD216" s="115" t="s">
        <v>20</v>
      </c>
      <c r="BE216" s="29"/>
      <c r="BF216" s="141"/>
      <c r="BG216" s="109"/>
      <c r="BH216" s="63" t="s">
        <v>20</v>
      </c>
      <c r="BI216" s="17"/>
      <c r="BJ216" s="29" t="s">
        <v>20</v>
      </c>
      <c r="BK216" s="29"/>
      <c r="BL216" s="29"/>
      <c r="BM216" s="29"/>
      <c r="BN216" s="29" t="s">
        <v>20</v>
      </c>
      <c r="BO216" s="17" t="s">
        <v>1309</v>
      </c>
      <c r="BP216" s="52">
        <v>5.125</v>
      </c>
      <c r="BQ216" s="114"/>
      <c r="BR216" s="117">
        <v>4</v>
      </c>
      <c r="BS216" s="118"/>
      <c r="BT216" s="127">
        <v>4.75</v>
      </c>
      <c r="BU216" s="17" t="s">
        <v>1310</v>
      </c>
      <c r="BV216" s="29" t="s">
        <v>20</v>
      </c>
      <c r="BW216" s="29"/>
      <c r="BX216" s="29" t="s">
        <v>20</v>
      </c>
      <c r="BY216" s="17" t="s">
        <v>1311</v>
      </c>
      <c r="BZ216" s="119" t="s">
        <v>20</v>
      </c>
      <c r="CA216" s="114"/>
      <c r="CB216" s="29"/>
      <c r="CC216" s="17"/>
      <c r="CD216" s="29" t="s">
        <v>20</v>
      </c>
      <c r="CE216" s="57" t="s">
        <v>1282</v>
      </c>
      <c r="CF216" s="30" t="s">
        <v>20</v>
      </c>
      <c r="CG216" s="31"/>
      <c r="CH216" s="29" t="s">
        <v>20</v>
      </c>
      <c r="CI216" s="57" t="s">
        <v>1312</v>
      </c>
      <c r="CJ216" s="29">
        <v>4.5</v>
      </c>
      <c r="CK216" s="17" t="s">
        <v>1313</v>
      </c>
      <c r="CL216" s="29" t="s">
        <v>20</v>
      </c>
      <c r="CM216" s="31" t="s">
        <v>1314</v>
      </c>
      <c r="CN216" s="64" t="s">
        <v>20</v>
      </c>
      <c r="CO216" s="17"/>
      <c r="CP216" s="64" t="s">
        <v>20</v>
      </c>
      <c r="CQ216" s="17"/>
      <c r="CR216" s="29" t="s">
        <v>20</v>
      </c>
      <c r="CS216" s="29"/>
      <c r="CT216" s="53" t="s">
        <v>20</v>
      </c>
      <c r="CU216" s="109" t="s">
        <v>1315</v>
      </c>
      <c r="CV216" s="133">
        <v>1.5</v>
      </c>
      <c r="CW216" s="17" t="s">
        <v>590</v>
      </c>
      <c r="CX216" s="29">
        <v>6</v>
      </c>
      <c r="CY216" s="17"/>
      <c r="CZ216" s="17" t="s">
        <v>20</v>
      </c>
      <c r="DA216" s="17" t="s">
        <v>1316</v>
      </c>
      <c r="DB216" s="30" t="s">
        <v>20</v>
      </c>
      <c r="DC216" s="31" t="s">
        <v>1317</v>
      </c>
      <c r="DD216" t="s">
        <v>10</v>
      </c>
      <c r="DE216">
        <f t="shared" si="7"/>
        <v>10</v>
      </c>
    </row>
    <row r="217" spans="1:109" ht="19.149999999999999" customHeight="1" x14ac:dyDescent="0.3">
      <c r="A217" s="105">
        <v>108</v>
      </c>
      <c r="B217" s="328">
        <v>56172</v>
      </c>
      <c r="C217" s="330">
        <v>87</v>
      </c>
      <c r="D217" s="329" t="s">
        <v>191</v>
      </c>
      <c r="E217" s="329"/>
      <c r="F217" s="336" t="s">
        <v>20</v>
      </c>
      <c r="G217" s="338"/>
      <c r="H217" s="340"/>
      <c r="I217" s="340"/>
      <c r="J217" s="342">
        <v>6.5</v>
      </c>
      <c r="K217" s="347"/>
      <c r="L217" s="351" t="s">
        <v>20</v>
      </c>
      <c r="M217" s="352" t="s">
        <v>1318</v>
      </c>
      <c r="N217" s="345" t="s">
        <v>20</v>
      </c>
      <c r="O217" s="347"/>
      <c r="P217" s="340" t="s">
        <v>20</v>
      </c>
      <c r="Q217" s="341"/>
      <c r="R217" s="358">
        <v>6.35</v>
      </c>
      <c r="S217" s="347"/>
      <c r="T217" s="431">
        <v>0.39800000000000002</v>
      </c>
      <c r="U217" s="18" t="s">
        <v>587</v>
      </c>
      <c r="V217" s="365">
        <v>5.75</v>
      </c>
      <c r="W217" s="368"/>
      <c r="X217" s="370">
        <v>6</v>
      </c>
      <c r="Y217" s="373" t="s">
        <v>715</v>
      </c>
      <c r="Z217" s="362" t="s">
        <v>20</v>
      </c>
      <c r="AA217" s="348" t="s">
        <v>602</v>
      </c>
      <c r="AB217" s="362">
        <v>4</v>
      </c>
      <c r="AC217" s="348"/>
      <c r="AD217" s="362" t="s">
        <v>20</v>
      </c>
      <c r="AE217" s="348"/>
      <c r="AF217" s="112" t="s">
        <v>20</v>
      </c>
      <c r="AG217" s="348"/>
      <c r="AH217" s="340" t="s">
        <v>20</v>
      </c>
      <c r="AI217" s="341"/>
      <c r="AJ217" s="342">
        <v>6</v>
      </c>
      <c r="AK217" s="348"/>
      <c r="AL217" s="400" t="s">
        <v>20</v>
      </c>
      <c r="AM217" s="353" t="s">
        <v>1319</v>
      </c>
      <c r="AN217" s="362" t="s">
        <v>20</v>
      </c>
      <c r="AO217" s="348"/>
      <c r="AP217" s="351" t="s">
        <v>20</v>
      </c>
      <c r="AQ217" s="379"/>
      <c r="AR217" s="362" t="s">
        <v>20</v>
      </c>
      <c r="AS217" s="348"/>
      <c r="AT217" s="351">
        <v>6</v>
      </c>
      <c r="AU217" s="379" t="s">
        <v>1320</v>
      </c>
      <c r="AV217" s="351" t="s">
        <v>20</v>
      </c>
      <c r="AW217" s="379"/>
      <c r="AX217" s="380" t="s">
        <v>20</v>
      </c>
      <c r="AY217" s="362"/>
      <c r="AZ217" s="382">
        <v>6.875</v>
      </c>
      <c r="BA217" s="347"/>
      <c r="BB217" s="362" t="s">
        <v>20</v>
      </c>
      <c r="BC217" s="347"/>
      <c r="BD217" s="386" t="s">
        <v>20</v>
      </c>
      <c r="BE217" s="362"/>
      <c r="BF217" s="141"/>
      <c r="BG217" s="347"/>
      <c r="BH217" s="382">
        <v>5.5</v>
      </c>
      <c r="BI217" s="348" t="s">
        <v>1321</v>
      </c>
      <c r="BJ217" s="362" t="s">
        <v>20</v>
      </c>
      <c r="BK217" s="362"/>
      <c r="BL217" s="362"/>
      <c r="BM217" s="362"/>
      <c r="BN217" s="362">
        <v>6.875</v>
      </c>
      <c r="BO217" s="348"/>
      <c r="BP217" s="351">
        <v>5.125</v>
      </c>
      <c r="BQ217" s="379"/>
      <c r="BR217" s="357">
        <v>4</v>
      </c>
      <c r="BS217" s="394"/>
      <c r="BT217" s="362" t="s">
        <v>20</v>
      </c>
      <c r="BU217" s="362"/>
      <c r="BV217" s="362" t="s">
        <v>20</v>
      </c>
      <c r="BW217" s="362"/>
      <c r="BX217" s="370">
        <v>5.75</v>
      </c>
      <c r="BY217" s="362"/>
      <c r="BZ217" s="396" t="s">
        <v>20</v>
      </c>
      <c r="CA217" s="379"/>
      <c r="CB217" s="362"/>
      <c r="CC217" s="348"/>
      <c r="CD217" s="362">
        <v>6</v>
      </c>
      <c r="CE217" s="354"/>
      <c r="CF217" s="340" t="s">
        <v>20</v>
      </c>
      <c r="CG217" s="341"/>
      <c r="CH217" s="362" t="s">
        <v>20</v>
      </c>
      <c r="CI217" s="362"/>
      <c r="CJ217" s="362">
        <v>4.5</v>
      </c>
      <c r="CK217" s="348"/>
      <c r="CL217" s="362" t="s">
        <v>20</v>
      </c>
      <c r="CM217" s="348" t="s">
        <v>1322</v>
      </c>
      <c r="CN217" s="355">
        <v>6.25</v>
      </c>
      <c r="CO217" s="348" t="s">
        <v>1323</v>
      </c>
      <c r="CP217" s="355" t="s">
        <v>20</v>
      </c>
      <c r="CQ217" s="362"/>
      <c r="CR217" s="362" t="s">
        <v>20</v>
      </c>
      <c r="CS217" s="362"/>
      <c r="CT217" s="342" t="s">
        <v>20</v>
      </c>
      <c r="CU217" s="342"/>
      <c r="CV217" s="362">
        <v>1.5</v>
      </c>
      <c r="CW217" s="348" t="s">
        <v>590</v>
      </c>
      <c r="CX217" s="362">
        <v>6</v>
      </c>
      <c r="CY217" s="348"/>
      <c r="CZ217" s="348" t="s">
        <v>20</v>
      </c>
      <c r="DA217" s="348" t="s">
        <v>1324</v>
      </c>
      <c r="DB217" s="340" t="s">
        <v>20</v>
      </c>
      <c r="DC217" s="341" t="s">
        <v>1325</v>
      </c>
      <c r="DD217" s="331" t="s">
        <v>10</v>
      </c>
      <c r="DE217" s="331">
        <f t="shared" si="7"/>
        <v>19</v>
      </c>
    </row>
    <row r="218" spans="1:109" ht="19.149999999999999" customHeight="1" x14ac:dyDescent="0.3">
      <c r="A218" s="331">
        <v>109</v>
      </c>
      <c r="B218" s="123">
        <v>541820</v>
      </c>
      <c r="C218" s="6">
        <v>88</v>
      </c>
      <c r="D218" s="8" t="s">
        <v>192</v>
      </c>
      <c r="E218" s="8"/>
      <c r="F218" s="32" t="s">
        <v>20</v>
      </c>
      <c r="G218" s="14"/>
      <c r="H218" s="30"/>
      <c r="I218" s="30"/>
      <c r="J218" s="53" t="s">
        <v>20</v>
      </c>
      <c r="K218" s="109"/>
      <c r="L218" s="52" t="s">
        <v>20</v>
      </c>
      <c r="N218" s="108" t="s">
        <v>20</v>
      </c>
      <c r="O218" s="109"/>
      <c r="P218" s="30" t="s">
        <v>20</v>
      </c>
      <c r="Q218" s="31"/>
      <c r="R218" s="127">
        <v>6.35</v>
      </c>
      <c r="S218" s="109" t="s">
        <v>193</v>
      </c>
      <c r="T218" s="431">
        <v>0.39800000000000002</v>
      </c>
      <c r="U218" s="18" t="s">
        <v>587</v>
      </c>
      <c r="V218" s="110" t="s">
        <v>20</v>
      </c>
      <c r="W218" s="54"/>
      <c r="X218" s="111" t="s">
        <v>20</v>
      </c>
      <c r="Y218" s="25" t="s">
        <v>715</v>
      </c>
      <c r="Z218" s="29" t="s">
        <v>20</v>
      </c>
      <c r="AA218" s="17" t="s">
        <v>602</v>
      </c>
      <c r="AB218" s="29">
        <v>4</v>
      </c>
      <c r="AC218" s="17"/>
      <c r="AD218" s="29" t="s">
        <v>20</v>
      </c>
      <c r="AE218" s="17"/>
      <c r="AF218" s="112" t="s">
        <v>20</v>
      </c>
      <c r="AG218" s="17"/>
      <c r="AH218" s="30" t="s">
        <v>20</v>
      </c>
      <c r="AJ218" s="53" t="s">
        <v>20</v>
      </c>
      <c r="AK218" s="17"/>
      <c r="AL218" s="53" t="s">
        <v>20</v>
      </c>
      <c r="AN218" s="29" t="s">
        <v>20</v>
      </c>
      <c r="AO218" s="17"/>
      <c r="AP218" s="52" t="s">
        <v>20</v>
      </c>
      <c r="AQ218" s="114"/>
      <c r="AR218" s="29" t="s">
        <v>20</v>
      </c>
      <c r="AS218" s="17"/>
      <c r="AT218" s="52" t="s">
        <v>20</v>
      </c>
      <c r="AU218" s="114"/>
      <c r="AV218" s="52" t="s">
        <v>20</v>
      </c>
      <c r="AW218" s="114"/>
      <c r="AX218" s="59" t="s">
        <v>20</v>
      </c>
      <c r="AY218" s="29"/>
      <c r="AZ218" s="63" t="s">
        <v>20</v>
      </c>
      <c r="BA218" s="109"/>
      <c r="BB218" s="29" t="s">
        <v>20</v>
      </c>
      <c r="BC218" s="109"/>
      <c r="BD218" s="115" t="s">
        <v>20</v>
      </c>
      <c r="BE218" s="29"/>
      <c r="BF218" s="141"/>
      <c r="BG218" s="109"/>
      <c r="BH218" s="63" t="s">
        <v>20</v>
      </c>
      <c r="BI218" s="17"/>
      <c r="BJ218" s="29" t="s">
        <v>20</v>
      </c>
      <c r="BK218" s="29"/>
      <c r="BL218" s="29"/>
      <c r="BM218" s="29"/>
      <c r="BN218" s="29" t="s">
        <v>20</v>
      </c>
      <c r="BO218" s="29"/>
      <c r="BP218" s="52">
        <v>5.125</v>
      </c>
      <c r="BQ218" s="114"/>
      <c r="BR218" s="117" t="s">
        <v>20</v>
      </c>
      <c r="BS218" s="118"/>
      <c r="BT218" s="29" t="s">
        <v>20</v>
      </c>
      <c r="BU218" s="29"/>
      <c r="BV218" s="29" t="s">
        <v>20</v>
      </c>
      <c r="BW218" s="29"/>
      <c r="BX218" s="29" t="s">
        <v>20</v>
      </c>
      <c r="BY218" s="29"/>
      <c r="BZ218" s="119" t="s">
        <v>20</v>
      </c>
      <c r="CA218" s="114"/>
      <c r="CB218" s="29"/>
      <c r="CC218" s="17"/>
      <c r="CD218" s="29">
        <v>6</v>
      </c>
      <c r="CE218" s="57" t="s">
        <v>1326</v>
      </c>
      <c r="CF218" s="30" t="s">
        <v>20</v>
      </c>
      <c r="CG218" s="31"/>
      <c r="CH218" s="29" t="s">
        <v>20</v>
      </c>
      <c r="CI218" s="29"/>
      <c r="CJ218" s="29">
        <v>4.5</v>
      </c>
      <c r="CK218" s="17"/>
      <c r="CL218" s="29" t="s">
        <v>20</v>
      </c>
      <c r="CM218" s="17"/>
      <c r="CN218" s="64" t="s">
        <v>20</v>
      </c>
      <c r="CO218" s="17"/>
      <c r="CP218" s="64" t="s">
        <v>20</v>
      </c>
      <c r="CQ218" s="29"/>
      <c r="CR218" s="29" t="s">
        <v>20</v>
      </c>
      <c r="CS218" s="29"/>
      <c r="CT218" s="53" t="s">
        <v>20</v>
      </c>
      <c r="CU218" s="53"/>
      <c r="CV218" s="133">
        <v>1.5</v>
      </c>
      <c r="CW218" s="17" t="s">
        <v>590</v>
      </c>
      <c r="CX218" s="53" t="s">
        <v>20</v>
      </c>
      <c r="CY218" s="17" t="s">
        <v>1327</v>
      </c>
      <c r="CZ218" s="17" t="s">
        <v>20</v>
      </c>
      <c r="DA218" s="17"/>
      <c r="DB218" s="30" t="s">
        <v>20</v>
      </c>
      <c r="DC218" s="31"/>
      <c r="DD218" t="s">
        <v>10</v>
      </c>
      <c r="DE218">
        <f t="shared" si="7"/>
        <v>7</v>
      </c>
    </row>
    <row r="219" spans="1:109" ht="19.149999999999999" customHeight="1" x14ac:dyDescent="0.3">
      <c r="A219" s="105">
        <v>110</v>
      </c>
      <c r="B219" s="123">
        <v>541910</v>
      </c>
      <c r="C219" s="6">
        <v>89</v>
      </c>
      <c r="D219" s="8" t="s">
        <v>194</v>
      </c>
      <c r="E219" s="8"/>
      <c r="F219" s="32" t="s">
        <v>20</v>
      </c>
      <c r="G219" s="14"/>
      <c r="H219" s="30"/>
      <c r="I219" s="30"/>
      <c r="J219" s="53" t="s">
        <v>20</v>
      </c>
      <c r="K219" s="109"/>
      <c r="L219" s="52" t="s">
        <v>20</v>
      </c>
      <c r="M219" s="19" t="s">
        <v>1328</v>
      </c>
      <c r="N219" s="108" t="s">
        <v>20</v>
      </c>
      <c r="O219" s="109"/>
      <c r="P219" s="30" t="s">
        <v>20</v>
      </c>
      <c r="Q219" s="31"/>
      <c r="R219" s="127" t="s">
        <v>20</v>
      </c>
      <c r="S219" s="109" t="s">
        <v>195</v>
      </c>
      <c r="T219" s="431">
        <v>0.39800000000000002</v>
      </c>
      <c r="U219" s="18" t="s">
        <v>587</v>
      </c>
      <c r="V219" s="110" t="s">
        <v>20</v>
      </c>
      <c r="W219" s="54"/>
      <c r="X219" s="111" t="s">
        <v>20</v>
      </c>
      <c r="Y219" s="25" t="s">
        <v>715</v>
      </c>
      <c r="Z219" s="29" t="s">
        <v>20</v>
      </c>
      <c r="AA219" s="17" t="s">
        <v>602</v>
      </c>
      <c r="AB219" s="29">
        <v>4</v>
      </c>
      <c r="AC219" s="17"/>
      <c r="AD219" s="29" t="s">
        <v>20</v>
      </c>
      <c r="AE219" s="17"/>
      <c r="AF219" s="112" t="s">
        <v>20</v>
      </c>
      <c r="AG219" s="17"/>
      <c r="AH219" s="30" t="s">
        <v>20</v>
      </c>
      <c r="AJ219" s="53" t="s">
        <v>20</v>
      </c>
      <c r="AK219" s="17"/>
      <c r="AL219" s="53" t="s">
        <v>20</v>
      </c>
      <c r="AN219" s="29" t="s">
        <v>20</v>
      </c>
      <c r="AO219" s="17"/>
      <c r="AP219" s="52" t="s">
        <v>20</v>
      </c>
      <c r="AQ219" s="114"/>
      <c r="AR219" s="29" t="s">
        <v>20</v>
      </c>
      <c r="AS219" s="17"/>
      <c r="AT219" s="52" t="s">
        <v>20</v>
      </c>
      <c r="AU219" s="114"/>
      <c r="AV219" s="52" t="s">
        <v>20</v>
      </c>
      <c r="AW219" s="114"/>
      <c r="AX219" s="59" t="s">
        <v>20</v>
      </c>
      <c r="AY219" s="29"/>
      <c r="AZ219" s="63" t="s">
        <v>20</v>
      </c>
      <c r="BA219" s="109"/>
      <c r="BB219" s="29" t="s">
        <v>20</v>
      </c>
      <c r="BC219" s="109"/>
      <c r="BD219" s="115" t="s">
        <v>20</v>
      </c>
      <c r="BE219" s="29"/>
      <c r="BF219" s="141"/>
      <c r="BG219" s="109"/>
      <c r="BH219" s="63" t="s">
        <v>20</v>
      </c>
      <c r="BI219" s="17"/>
      <c r="BJ219" s="29" t="s">
        <v>20</v>
      </c>
      <c r="BK219" s="29"/>
      <c r="BL219" s="29"/>
      <c r="BM219" s="29"/>
      <c r="BN219" s="29" t="s">
        <v>20</v>
      </c>
      <c r="BO219" s="29"/>
      <c r="BP219" s="52">
        <v>5.125</v>
      </c>
      <c r="BQ219" s="114"/>
      <c r="BR219" s="117" t="s">
        <v>20</v>
      </c>
      <c r="BS219" s="118"/>
      <c r="BT219" s="29" t="s">
        <v>20</v>
      </c>
      <c r="BU219" s="29"/>
      <c r="BV219" s="29" t="s">
        <v>20</v>
      </c>
      <c r="BW219" s="29"/>
      <c r="BX219" s="29" t="s">
        <v>20</v>
      </c>
      <c r="BY219" s="29"/>
      <c r="BZ219" s="119" t="s">
        <v>20</v>
      </c>
      <c r="CA219" s="114"/>
      <c r="CB219" s="29"/>
      <c r="CC219" s="17"/>
      <c r="CD219" s="29" t="s">
        <v>20</v>
      </c>
      <c r="CE219" s="29"/>
      <c r="CF219" s="30" t="s">
        <v>20</v>
      </c>
      <c r="CG219" s="31"/>
      <c r="CH219" s="29" t="s">
        <v>20</v>
      </c>
      <c r="CI219" s="29"/>
      <c r="CJ219" s="29">
        <v>4.5</v>
      </c>
      <c r="CK219" s="17"/>
      <c r="CL219" s="29" t="s">
        <v>20</v>
      </c>
      <c r="CM219" s="17"/>
      <c r="CN219" s="64" t="s">
        <v>20</v>
      </c>
      <c r="CO219" s="17"/>
      <c r="CP219" s="64" t="s">
        <v>20</v>
      </c>
      <c r="CQ219" s="29"/>
      <c r="CR219" s="29" t="s">
        <v>20</v>
      </c>
      <c r="CS219" s="29"/>
      <c r="CT219" s="53" t="s">
        <v>20</v>
      </c>
      <c r="CU219" s="53"/>
      <c r="CV219" s="133">
        <v>1.5</v>
      </c>
      <c r="CW219" s="17" t="s">
        <v>590</v>
      </c>
      <c r="CX219" s="29">
        <v>6</v>
      </c>
      <c r="CY219" s="17"/>
      <c r="CZ219" s="17" t="s">
        <v>20</v>
      </c>
      <c r="DA219" s="17"/>
      <c r="DB219" s="30" t="s">
        <v>20</v>
      </c>
      <c r="DC219" s="31"/>
      <c r="DD219" t="s">
        <v>10</v>
      </c>
      <c r="DE219">
        <f t="shared" si="7"/>
        <v>6</v>
      </c>
    </row>
    <row r="220" spans="1:109" ht="19.149999999999999" customHeight="1" x14ac:dyDescent="0.3">
      <c r="A220" s="331">
        <v>111</v>
      </c>
      <c r="B220" s="328">
        <v>488991</v>
      </c>
      <c r="C220" s="330">
        <v>90</v>
      </c>
      <c r="D220" s="329" t="s">
        <v>2454</v>
      </c>
      <c r="E220" s="329"/>
      <c r="F220" s="336" t="s">
        <v>20</v>
      </c>
      <c r="G220" s="338"/>
      <c r="H220" s="340"/>
      <c r="I220" s="340"/>
      <c r="J220" s="342" t="s">
        <v>20</v>
      </c>
      <c r="K220" s="347"/>
      <c r="L220" s="351" t="s">
        <v>20</v>
      </c>
      <c r="M220" s="352" t="s">
        <v>1301</v>
      </c>
      <c r="N220" s="345" t="s">
        <v>20</v>
      </c>
      <c r="O220" s="347" t="s">
        <v>1329</v>
      </c>
      <c r="P220" s="340" t="s">
        <v>20</v>
      </c>
      <c r="Q220" s="341"/>
      <c r="R220" s="358">
        <v>6.35</v>
      </c>
      <c r="S220" s="347"/>
      <c r="T220" s="431">
        <v>0.39800000000000002</v>
      </c>
      <c r="U220" s="18" t="s">
        <v>587</v>
      </c>
      <c r="V220" s="365">
        <v>5.75</v>
      </c>
      <c r="W220" s="368" t="s">
        <v>1330</v>
      </c>
      <c r="X220" s="370" t="s">
        <v>20</v>
      </c>
      <c r="Y220" s="373" t="s">
        <v>715</v>
      </c>
      <c r="Z220" s="362" t="s">
        <v>20</v>
      </c>
      <c r="AA220" s="348"/>
      <c r="AB220" s="362">
        <v>4</v>
      </c>
      <c r="AC220" s="348"/>
      <c r="AD220" s="362" t="s">
        <v>20</v>
      </c>
      <c r="AE220" s="348"/>
      <c r="AF220" s="112" t="s">
        <v>20</v>
      </c>
      <c r="AG220" s="348"/>
      <c r="AH220" s="340" t="s">
        <v>20</v>
      </c>
      <c r="AI220" s="341"/>
      <c r="AJ220" s="342">
        <v>6</v>
      </c>
      <c r="AK220" s="409" t="s">
        <v>1331</v>
      </c>
      <c r="AL220" s="342">
        <v>6.5</v>
      </c>
      <c r="AM220" s="353" t="s">
        <v>608</v>
      </c>
      <c r="AN220" s="362" t="s">
        <v>20</v>
      </c>
      <c r="AO220" s="348" t="s">
        <v>1332</v>
      </c>
      <c r="AP220" s="351" t="s">
        <v>20</v>
      </c>
      <c r="AQ220" s="379" t="s">
        <v>1305</v>
      </c>
      <c r="AR220" s="362" t="s">
        <v>20</v>
      </c>
      <c r="AS220" s="348"/>
      <c r="AT220" s="351" t="s">
        <v>20</v>
      </c>
      <c r="AU220" s="379"/>
      <c r="AV220" s="351" t="s">
        <v>20</v>
      </c>
      <c r="AW220" s="379" t="s">
        <v>196</v>
      </c>
      <c r="AX220" s="380" t="s">
        <v>20</v>
      </c>
      <c r="AY220" s="348"/>
      <c r="AZ220" s="382" t="s">
        <v>20</v>
      </c>
      <c r="BA220" s="414" t="s">
        <v>1333</v>
      </c>
      <c r="BB220" s="362" t="s">
        <v>20</v>
      </c>
      <c r="BC220" s="347"/>
      <c r="BD220" s="386" t="s">
        <v>20</v>
      </c>
      <c r="BE220" s="348"/>
      <c r="BF220" s="141"/>
      <c r="BG220" s="347"/>
      <c r="BH220" s="382">
        <v>5.5</v>
      </c>
      <c r="BI220" s="348" t="s">
        <v>1334</v>
      </c>
      <c r="BJ220" s="362" t="s">
        <v>20</v>
      </c>
      <c r="BK220" s="348"/>
      <c r="BL220" s="362"/>
      <c r="BM220" s="362"/>
      <c r="BN220" s="362">
        <v>6.875</v>
      </c>
      <c r="BO220" s="348" t="s">
        <v>1335</v>
      </c>
      <c r="BP220" s="351">
        <v>5.125</v>
      </c>
      <c r="BQ220" s="379"/>
      <c r="BR220" s="357" t="s">
        <v>20</v>
      </c>
      <c r="BS220" s="394" t="s">
        <v>10</v>
      </c>
      <c r="BT220" s="362" t="s">
        <v>20</v>
      </c>
      <c r="BU220" s="348"/>
      <c r="BV220" s="362" t="s">
        <v>20</v>
      </c>
      <c r="BW220" s="348" t="s">
        <v>626</v>
      </c>
      <c r="BX220" s="362" t="s">
        <v>20</v>
      </c>
      <c r="BY220" s="348" t="s">
        <v>1336</v>
      </c>
      <c r="BZ220" s="396" t="s">
        <v>20</v>
      </c>
      <c r="CA220" s="379" t="s">
        <v>1337</v>
      </c>
      <c r="CB220" s="362" t="s">
        <v>10</v>
      </c>
      <c r="CC220" s="348"/>
      <c r="CD220" s="362" t="s">
        <v>20</v>
      </c>
      <c r="CE220" s="348" t="s">
        <v>1338</v>
      </c>
      <c r="CF220" s="340" t="s">
        <v>20</v>
      </c>
      <c r="CG220" s="341"/>
      <c r="CH220" s="362" t="s">
        <v>20</v>
      </c>
      <c r="CI220" s="348"/>
      <c r="CJ220" s="362">
        <v>4.5</v>
      </c>
      <c r="CK220" s="348"/>
      <c r="CL220" s="362" t="s">
        <v>20</v>
      </c>
      <c r="CM220" s="349" t="s">
        <v>1339</v>
      </c>
      <c r="CN220" s="355" t="s">
        <v>20</v>
      </c>
      <c r="CO220" s="348"/>
      <c r="CP220" s="355" t="s">
        <v>20</v>
      </c>
      <c r="CQ220" s="348"/>
      <c r="CR220" s="362" t="s">
        <v>20</v>
      </c>
      <c r="CS220" s="348"/>
      <c r="CT220" s="342" t="s">
        <v>20</v>
      </c>
      <c r="CU220" s="347"/>
      <c r="CV220" s="362">
        <v>1.5</v>
      </c>
      <c r="CW220" s="348" t="s">
        <v>590</v>
      </c>
      <c r="CX220" s="362">
        <v>6</v>
      </c>
      <c r="CY220" s="348"/>
      <c r="CZ220" s="348" t="s">
        <v>20</v>
      </c>
      <c r="DA220" s="348" t="s">
        <v>1340</v>
      </c>
      <c r="DB220" s="340" t="s">
        <v>20</v>
      </c>
      <c r="DC220" s="341"/>
      <c r="DD220" s="331" t="s">
        <v>10</v>
      </c>
      <c r="DE220" s="331">
        <f t="shared" si="7"/>
        <v>12</v>
      </c>
    </row>
    <row r="221" spans="1:109" ht="19.149999999999999" customHeight="1" x14ac:dyDescent="0.3">
      <c r="A221" s="331">
        <v>112</v>
      </c>
      <c r="B221" s="123">
        <v>56171</v>
      </c>
      <c r="C221" s="6">
        <v>91</v>
      </c>
      <c r="D221" s="8" t="s">
        <v>2483</v>
      </c>
      <c r="E221" s="8"/>
      <c r="F221" s="32" t="s">
        <v>20</v>
      </c>
      <c r="G221" s="14"/>
      <c r="H221" s="30"/>
      <c r="I221" s="30"/>
      <c r="J221" s="53">
        <v>6.5</v>
      </c>
      <c r="K221" s="109"/>
      <c r="L221" s="52" t="s">
        <v>20</v>
      </c>
      <c r="M221" s="19" t="s">
        <v>1301</v>
      </c>
      <c r="N221" s="108" t="s">
        <v>20</v>
      </c>
      <c r="O221" s="109"/>
      <c r="P221" s="30" t="s">
        <v>20</v>
      </c>
      <c r="Q221" s="31"/>
      <c r="R221" s="127">
        <v>6.35</v>
      </c>
      <c r="S221" s="109"/>
      <c r="T221" s="403">
        <v>0.39800000000000002</v>
      </c>
      <c r="U221" s="348" t="s">
        <v>587</v>
      </c>
      <c r="V221" s="110">
        <v>5.75</v>
      </c>
      <c r="W221" s="54"/>
      <c r="X221" s="111">
        <v>6</v>
      </c>
      <c r="Y221" s="25" t="s">
        <v>715</v>
      </c>
      <c r="Z221" s="29" t="s">
        <v>20</v>
      </c>
      <c r="AA221" s="17" t="s">
        <v>602</v>
      </c>
      <c r="AB221" s="29">
        <v>4</v>
      </c>
      <c r="AC221" s="17" t="s">
        <v>1341</v>
      </c>
      <c r="AD221" s="29" t="s">
        <v>20</v>
      </c>
      <c r="AE221" s="17"/>
      <c r="AF221" s="112" t="s">
        <v>20</v>
      </c>
      <c r="AG221" s="17"/>
      <c r="AH221" s="30" t="s">
        <v>20</v>
      </c>
      <c r="AJ221" s="29">
        <v>6</v>
      </c>
      <c r="AK221" s="17"/>
      <c r="AL221" s="53">
        <v>6.5</v>
      </c>
      <c r="AM221" s="113" t="s">
        <v>608</v>
      </c>
      <c r="AN221" s="29" t="s">
        <v>20</v>
      </c>
      <c r="AO221" s="17"/>
      <c r="AP221" s="52" t="s">
        <v>20</v>
      </c>
      <c r="AQ221" s="114"/>
      <c r="AR221" s="29" t="s">
        <v>20</v>
      </c>
      <c r="AS221" s="17"/>
      <c r="AT221" s="52" t="s">
        <v>20</v>
      </c>
      <c r="AU221" s="114"/>
      <c r="AV221" s="52" t="s">
        <v>20</v>
      </c>
      <c r="AW221" s="114"/>
      <c r="AX221" s="59" t="s">
        <v>20</v>
      </c>
      <c r="AY221" s="29"/>
      <c r="AZ221" s="63">
        <v>6.875</v>
      </c>
      <c r="BA221" s="109"/>
      <c r="BB221" s="29">
        <v>7</v>
      </c>
      <c r="BC221" s="109"/>
      <c r="BD221" s="115" t="s">
        <v>20</v>
      </c>
      <c r="BE221" s="29"/>
      <c r="BF221" s="141"/>
      <c r="BG221" s="109"/>
      <c r="BH221" s="63">
        <v>5.5</v>
      </c>
      <c r="BI221" s="17" t="s">
        <v>1342</v>
      </c>
      <c r="BJ221" s="29" t="s">
        <v>20</v>
      </c>
      <c r="BK221" s="29"/>
      <c r="BL221" s="29"/>
      <c r="BM221" s="29"/>
      <c r="BN221" s="29">
        <v>6.875</v>
      </c>
      <c r="BO221" s="29"/>
      <c r="BP221" s="52">
        <v>5.125</v>
      </c>
      <c r="BQ221" s="114"/>
      <c r="BR221" s="117">
        <v>4</v>
      </c>
      <c r="BS221" s="118"/>
      <c r="BT221" s="29" t="s">
        <v>20</v>
      </c>
      <c r="BU221" s="29"/>
      <c r="BV221" s="29" t="s">
        <v>20</v>
      </c>
      <c r="BW221" s="29"/>
      <c r="BX221" s="111">
        <v>5.75</v>
      </c>
      <c r="BY221" s="29"/>
      <c r="BZ221" s="119" t="s">
        <v>20</v>
      </c>
      <c r="CA221" s="114"/>
      <c r="CB221" s="29"/>
      <c r="CC221" s="17"/>
      <c r="CD221" s="29">
        <v>6</v>
      </c>
      <c r="CE221" s="17"/>
      <c r="CF221" s="30" t="s">
        <v>20</v>
      </c>
      <c r="CG221" s="31"/>
      <c r="CH221" s="29" t="s">
        <v>20</v>
      </c>
      <c r="CI221" s="29"/>
      <c r="CJ221" s="29">
        <v>4.5</v>
      </c>
      <c r="CK221" s="17"/>
      <c r="CL221" s="29" t="s">
        <v>20</v>
      </c>
      <c r="CM221" s="17"/>
      <c r="CN221" s="64">
        <v>6.25</v>
      </c>
      <c r="CO221" s="17"/>
      <c r="CP221" s="64" t="s">
        <v>20</v>
      </c>
      <c r="CQ221" s="29"/>
      <c r="CR221" s="29" t="s">
        <v>20</v>
      </c>
      <c r="CS221" s="29"/>
      <c r="CT221" s="53" t="s">
        <v>20</v>
      </c>
      <c r="CU221" s="53"/>
      <c r="CV221" s="29">
        <v>6.5</v>
      </c>
      <c r="CW221" s="17" t="s">
        <v>673</v>
      </c>
      <c r="CX221" s="29">
        <v>6</v>
      </c>
      <c r="CY221" s="17"/>
      <c r="CZ221" s="17" t="s">
        <v>20</v>
      </c>
      <c r="DA221" s="17" t="s">
        <v>1343</v>
      </c>
      <c r="DB221" s="30" t="s">
        <v>20</v>
      </c>
      <c r="DC221" s="31" t="s">
        <v>1344</v>
      </c>
      <c r="DD221" t="s">
        <v>10</v>
      </c>
      <c r="DE221">
        <f t="shared" si="7"/>
        <v>20</v>
      </c>
    </row>
    <row r="222" spans="1:109" s="105" customFormat="1" ht="19.149999999999999" customHeight="1" x14ac:dyDescent="0.3">
      <c r="A222" s="105">
        <v>116</v>
      </c>
      <c r="B222" s="120">
        <v>561611</v>
      </c>
      <c r="C222" s="69">
        <v>95</v>
      </c>
      <c r="D222" s="160" t="s">
        <v>2485</v>
      </c>
      <c r="E222" s="160"/>
      <c r="F222" s="71" t="s">
        <v>20</v>
      </c>
      <c r="G222" s="72"/>
      <c r="H222" s="73"/>
      <c r="I222" s="73"/>
      <c r="J222" s="103" t="s">
        <v>20</v>
      </c>
      <c r="K222" s="83"/>
      <c r="L222" s="77" t="s">
        <v>20</v>
      </c>
      <c r="M222" s="78"/>
      <c r="N222" s="122" t="s">
        <v>20</v>
      </c>
      <c r="O222" s="83"/>
      <c r="P222" s="73" t="s">
        <v>20</v>
      </c>
      <c r="Q222" s="81"/>
      <c r="R222" s="247">
        <v>6.35</v>
      </c>
      <c r="S222" s="83"/>
      <c r="T222" s="361">
        <v>0.39800000000000002</v>
      </c>
      <c r="U222" s="76" t="s">
        <v>587</v>
      </c>
      <c r="V222" s="161">
        <v>5.75</v>
      </c>
      <c r="W222" s="86" t="s">
        <v>1377</v>
      </c>
      <c r="X222" s="87">
        <v>6</v>
      </c>
      <c r="Y222" s="88" t="s">
        <v>715</v>
      </c>
      <c r="Z222" s="89" t="s">
        <v>20</v>
      </c>
      <c r="AA222" s="76" t="s">
        <v>602</v>
      </c>
      <c r="AB222" s="89">
        <v>4</v>
      </c>
      <c r="AC222" s="76"/>
      <c r="AD222" s="89" t="s">
        <v>20</v>
      </c>
      <c r="AE222" s="76"/>
      <c r="AF222" s="90" t="s">
        <v>20</v>
      </c>
      <c r="AG222" s="76"/>
      <c r="AH222" s="73" t="s">
        <v>20</v>
      </c>
      <c r="AI222" s="81"/>
      <c r="AJ222" s="89">
        <v>6</v>
      </c>
      <c r="AK222" s="376" t="s">
        <v>1378</v>
      </c>
      <c r="AL222" s="103" t="s">
        <v>20</v>
      </c>
      <c r="AM222" s="91"/>
      <c r="AN222" s="89" t="s">
        <v>20</v>
      </c>
      <c r="AO222" s="76"/>
      <c r="AP222" s="77" t="s">
        <v>20</v>
      </c>
      <c r="AQ222" s="92"/>
      <c r="AR222" s="89" t="s">
        <v>20</v>
      </c>
      <c r="AS222" s="76"/>
      <c r="AT222" s="77">
        <v>6</v>
      </c>
      <c r="AU222" s="92"/>
      <c r="AV222" s="77" t="s">
        <v>20</v>
      </c>
      <c r="AW222" s="92"/>
      <c r="AX222" s="93" t="s">
        <v>20</v>
      </c>
      <c r="AY222" s="89"/>
      <c r="AZ222" s="94">
        <v>6.875</v>
      </c>
      <c r="BA222" s="83"/>
      <c r="BB222" s="89" t="s">
        <v>20</v>
      </c>
      <c r="BC222" s="83"/>
      <c r="BD222" s="96" t="s">
        <v>20</v>
      </c>
      <c r="BE222" s="89"/>
      <c r="BF222" s="388"/>
      <c r="BG222" s="83"/>
      <c r="BH222" s="94">
        <v>5.5</v>
      </c>
      <c r="BI222" s="76" t="s">
        <v>1264</v>
      </c>
      <c r="BJ222" s="89" t="s">
        <v>20</v>
      </c>
      <c r="BK222" s="89"/>
      <c r="BL222" s="89"/>
      <c r="BM222" s="89"/>
      <c r="BN222" s="89">
        <v>6.875</v>
      </c>
      <c r="BO222" s="76" t="s">
        <v>1379</v>
      </c>
      <c r="BP222" s="77">
        <v>5.125</v>
      </c>
      <c r="BQ222" s="92"/>
      <c r="BR222" s="100">
        <v>4</v>
      </c>
      <c r="BS222" s="101"/>
      <c r="BT222" s="89" t="s">
        <v>20</v>
      </c>
      <c r="BU222" s="89"/>
      <c r="BV222" s="89" t="s">
        <v>20</v>
      </c>
      <c r="BW222" s="89"/>
      <c r="BX222" s="87">
        <v>5.75</v>
      </c>
      <c r="BY222" s="89"/>
      <c r="BZ222" s="102" t="s">
        <v>20</v>
      </c>
      <c r="CA222" s="92"/>
      <c r="CB222" s="89"/>
      <c r="CC222" s="76"/>
      <c r="CD222" s="89" t="s">
        <v>20</v>
      </c>
      <c r="CE222" s="89"/>
      <c r="CF222" s="73" t="s">
        <v>20</v>
      </c>
      <c r="CG222" s="81"/>
      <c r="CH222" s="89" t="s">
        <v>20</v>
      </c>
      <c r="CI222" s="80"/>
      <c r="CJ222" s="89">
        <v>4.5</v>
      </c>
      <c r="CK222" s="76"/>
      <c r="CL222" s="89" t="s">
        <v>20</v>
      </c>
      <c r="CM222" s="76"/>
      <c r="CN222" s="82">
        <v>6.25</v>
      </c>
      <c r="CO222" s="76"/>
      <c r="CP222" s="82" t="s">
        <v>20</v>
      </c>
      <c r="CQ222" s="89"/>
      <c r="CR222" s="89" t="s">
        <v>20</v>
      </c>
      <c r="CS222" s="89"/>
      <c r="CT222" s="103" t="s">
        <v>20</v>
      </c>
      <c r="CU222" s="103"/>
      <c r="CV222" s="446">
        <v>1.5</v>
      </c>
      <c r="CW222" s="76" t="s">
        <v>590</v>
      </c>
      <c r="CX222" s="89">
        <v>6</v>
      </c>
      <c r="CY222" s="76"/>
      <c r="CZ222" s="76" t="s">
        <v>20</v>
      </c>
      <c r="DA222" s="76"/>
      <c r="DB222" s="73" t="s">
        <v>20</v>
      </c>
      <c r="DC222" s="81"/>
      <c r="DD222" s="105" t="s">
        <v>10</v>
      </c>
      <c r="DE222" s="105">
        <f t="shared" si="7"/>
        <v>17</v>
      </c>
    </row>
    <row r="223" spans="1:109" ht="19.149999999999999" customHeight="1" x14ac:dyDescent="0.3">
      <c r="A223" s="331">
        <v>118</v>
      </c>
      <c r="B223" s="328">
        <v>541199</v>
      </c>
      <c r="C223" s="330">
        <v>96</v>
      </c>
      <c r="D223" s="329" t="s">
        <v>207</v>
      </c>
      <c r="E223" s="329"/>
      <c r="F223" s="336" t="s">
        <v>20</v>
      </c>
      <c r="G223" s="338"/>
      <c r="H223" s="340"/>
      <c r="I223" s="340"/>
      <c r="J223" s="342" t="s">
        <v>20</v>
      </c>
      <c r="K223" s="347"/>
      <c r="L223" s="351" t="s">
        <v>20</v>
      </c>
      <c r="M223" s="352"/>
      <c r="N223" s="345" t="s">
        <v>20</v>
      </c>
      <c r="O223" s="347"/>
      <c r="P223" s="340" t="s">
        <v>20</v>
      </c>
      <c r="Q223" s="341"/>
      <c r="R223" s="358" t="s">
        <v>20</v>
      </c>
      <c r="S223" s="347"/>
      <c r="T223" s="360">
        <v>0.39800000000000002</v>
      </c>
      <c r="U223" s="348" t="s">
        <v>587</v>
      </c>
      <c r="V223" s="365" t="s">
        <v>20</v>
      </c>
      <c r="W223" s="368"/>
      <c r="X223" s="370" t="s">
        <v>20</v>
      </c>
      <c r="Y223" s="373" t="s">
        <v>715</v>
      </c>
      <c r="Z223" s="362" t="s">
        <v>20</v>
      </c>
      <c r="AA223" s="348" t="s">
        <v>602</v>
      </c>
      <c r="AB223" s="362">
        <v>4</v>
      </c>
      <c r="AC223" s="348"/>
      <c r="AD223" s="362" t="s">
        <v>20</v>
      </c>
      <c r="AE223" s="348"/>
      <c r="AF223" s="112" t="s">
        <v>20</v>
      </c>
      <c r="AG223" s="348"/>
      <c r="AH223" s="340" t="s">
        <v>20</v>
      </c>
      <c r="AI223" s="341"/>
      <c r="AJ223" s="362" t="s">
        <v>20</v>
      </c>
      <c r="AK223" s="348"/>
      <c r="AL223" s="342" t="s">
        <v>20</v>
      </c>
      <c r="AM223" s="353"/>
      <c r="AN223" s="362" t="s">
        <v>20</v>
      </c>
      <c r="AO223" s="348"/>
      <c r="AP223" s="351" t="s">
        <v>20</v>
      </c>
      <c r="AQ223" s="379"/>
      <c r="AR223" s="362" t="s">
        <v>20</v>
      </c>
      <c r="AS223" s="348"/>
      <c r="AT223" s="351" t="s">
        <v>20</v>
      </c>
      <c r="AU223" s="379"/>
      <c r="AV223" s="351" t="s">
        <v>20</v>
      </c>
      <c r="AW223" s="379"/>
      <c r="AX223" s="380" t="s">
        <v>20</v>
      </c>
      <c r="AY223" s="348"/>
      <c r="AZ223" s="382" t="s">
        <v>20</v>
      </c>
      <c r="BA223" s="347"/>
      <c r="BB223" s="362" t="s">
        <v>20</v>
      </c>
      <c r="BC223" s="347"/>
      <c r="BD223" s="386" t="s">
        <v>20</v>
      </c>
      <c r="BE223" s="348"/>
      <c r="BF223" s="141"/>
      <c r="BG223" s="347"/>
      <c r="BH223" s="382" t="s">
        <v>20</v>
      </c>
      <c r="BI223" s="348" t="s">
        <v>1380</v>
      </c>
      <c r="BJ223" s="362" t="s">
        <v>20</v>
      </c>
      <c r="BK223" s="348"/>
      <c r="BL223" s="362"/>
      <c r="BM223" s="362"/>
      <c r="BN223" s="362" t="s">
        <v>20</v>
      </c>
      <c r="BO223" s="348"/>
      <c r="BP223" s="351">
        <v>5.125</v>
      </c>
      <c r="BQ223" s="379"/>
      <c r="BR223" s="357" t="s">
        <v>20</v>
      </c>
      <c r="BS223" s="394"/>
      <c r="BT223" s="362" t="s">
        <v>20</v>
      </c>
      <c r="BU223" s="348"/>
      <c r="BV223" s="362" t="s">
        <v>20</v>
      </c>
      <c r="BW223" s="348"/>
      <c r="BX223" s="362" t="s">
        <v>20</v>
      </c>
      <c r="BY223" s="348"/>
      <c r="BZ223" s="396" t="s">
        <v>20</v>
      </c>
      <c r="CA223" s="379"/>
      <c r="CB223" s="362"/>
      <c r="CC223" s="348"/>
      <c r="CD223" s="362" t="s">
        <v>20</v>
      </c>
      <c r="CE223" s="348"/>
      <c r="CF223" s="340" t="s">
        <v>20</v>
      </c>
      <c r="CG223" s="341"/>
      <c r="CH223" s="342" t="s">
        <v>20</v>
      </c>
      <c r="CI223" s="354" t="s">
        <v>1068</v>
      </c>
      <c r="CJ223" s="362">
        <v>4.5</v>
      </c>
      <c r="CK223" s="348"/>
      <c r="CL223" s="362" t="s">
        <v>20</v>
      </c>
      <c r="CM223" s="348"/>
      <c r="CN223" s="355" t="s">
        <v>20</v>
      </c>
      <c r="CO223" s="348"/>
      <c r="CP223" s="355" t="s">
        <v>20</v>
      </c>
      <c r="CQ223" s="348"/>
      <c r="CR223" s="362" t="s">
        <v>20</v>
      </c>
      <c r="CS223" s="348"/>
      <c r="CT223" s="342" t="s">
        <v>20</v>
      </c>
      <c r="CU223" s="347"/>
      <c r="CV223" s="467">
        <v>1.5</v>
      </c>
      <c r="CW223" s="348" t="s">
        <v>590</v>
      </c>
      <c r="CX223" s="362">
        <v>6</v>
      </c>
      <c r="CY223" s="348"/>
      <c r="CZ223" s="348" t="s">
        <v>20</v>
      </c>
      <c r="DA223" s="348"/>
      <c r="DB223" s="340" t="s">
        <v>20</v>
      </c>
      <c r="DC223" s="341"/>
      <c r="DD223" s="331"/>
      <c r="DE223" s="331">
        <f t="shared" si="7"/>
        <v>6</v>
      </c>
    </row>
    <row r="224" spans="1:109" ht="19.149999999999999" customHeight="1" x14ac:dyDescent="0.3">
      <c r="A224" s="105">
        <v>119</v>
      </c>
      <c r="B224" s="328">
        <v>541820</v>
      </c>
      <c r="C224" s="330">
        <v>97</v>
      </c>
      <c r="D224" s="329" t="s">
        <v>208</v>
      </c>
      <c r="E224" s="329"/>
      <c r="F224" s="336" t="s">
        <v>20</v>
      </c>
      <c r="G224" s="338"/>
      <c r="H224" s="340"/>
      <c r="I224" s="340"/>
      <c r="J224" s="342" t="s">
        <v>20</v>
      </c>
      <c r="K224" s="347"/>
      <c r="L224" s="351" t="s">
        <v>20</v>
      </c>
      <c r="M224" s="352" t="s">
        <v>1381</v>
      </c>
      <c r="N224" s="345" t="s">
        <v>20</v>
      </c>
      <c r="O224" s="347"/>
      <c r="P224" s="340" t="s">
        <v>20</v>
      </c>
      <c r="Q224" s="341"/>
      <c r="R224" s="358">
        <v>6.35</v>
      </c>
      <c r="S224" s="347"/>
      <c r="T224" s="360">
        <v>0.39800000000000002</v>
      </c>
      <c r="U224" s="348" t="s">
        <v>587</v>
      </c>
      <c r="V224" s="365" t="s">
        <v>20</v>
      </c>
      <c r="W224" s="368"/>
      <c r="X224" s="370" t="s">
        <v>20</v>
      </c>
      <c r="Y224" s="373" t="s">
        <v>715</v>
      </c>
      <c r="Z224" s="362" t="s">
        <v>20</v>
      </c>
      <c r="AA224" s="348" t="s">
        <v>602</v>
      </c>
      <c r="AB224" s="362">
        <v>4</v>
      </c>
      <c r="AC224" s="348"/>
      <c r="AD224" s="362" t="s">
        <v>20</v>
      </c>
      <c r="AE224" s="348"/>
      <c r="AF224" s="112" t="s">
        <v>20</v>
      </c>
      <c r="AG224" s="348"/>
      <c r="AH224" s="340" t="s">
        <v>20</v>
      </c>
      <c r="AI224" s="341"/>
      <c r="AJ224" s="362" t="s">
        <v>20</v>
      </c>
      <c r="AK224" s="348"/>
      <c r="AL224" s="342" t="s">
        <v>20</v>
      </c>
      <c r="AM224" s="353"/>
      <c r="AN224" s="362" t="s">
        <v>20</v>
      </c>
      <c r="AO224" s="348"/>
      <c r="AP224" s="351" t="s">
        <v>20</v>
      </c>
      <c r="AQ224" s="379"/>
      <c r="AR224" s="362" t="s">
        <v>20</v>
      </c>
      <c r="AS224" s="348"/>
      <c r="AT224" s="351" t="s">
        <v>20</v>
      </c>
      <c r="AU224" s="379"/>
      <c r="AV224" s="351" t="s">
        <v>20</v>
      </c>
      <c r="AW224" s="379"/>
      <c r="AX224" s="380" t="s">
        <v>20</v>
      </c>
      <c r="AY224" s="362"/>
      <c r="AZ224" s="382" t="s">
        <v>20</v>
      </c>
      <c r="BA224" s="347"/>
      <c r="BB224" s="362" t="s">
        <v>20</v>
      </c>
      <c r="BC224" s="347"/>
      <c r="BD224" s="386" t="s">
        <v>20</v>
      </c>
      <c r="BE224" s="362"/>
      <c r="BF224" s="141"/>
      <c r="BG224" s="347"/>
      <c r="BH224" s="382" t="s">
        <v>20</v>
      </c>
      <c r="BI224" s="348"/>
      <c r="BJ224" s="362" t="s">
        <v>20</v>
      </c>
      <c r="BK224" s="362"/>
      <c r="BL224" s="362"/>
      <c r="BM224" s="362"/>
      <c r="BN224" s="362" t="s">
        <v>20</v>
      </c>
      <c r="BO224" s="362"/>
      <c r="BP224" s="351">
        <v>5.125</v>
      </c>
      <c r="BQ224" s="379"/>
      <c r="BR224" s="357" t="s">
        <v>20</v>
      </c>
      <c r="BS224" s="394"/>
      <c r="BT224" s="362" t="s">
        <v>20</v>
      </c>
      <c r="BU224" s="362"/>
      <c r="BV224" s="362" t="s">
        <v>20</v>
      </c>
      <c r="BW224" s="362"/>
      <c r="BX224" s="362" t="s">
        <v>20</v>
      </c>
      <c r="BY224" s="362"/>
      <c r="BZ224" s="396" t="s">
        <v>20</v>
      </c>
      <c r="CA224" s="379"/>
      <c r="CB224" s="362"/>
      <c r="CC224" s="348"/>
      <c r="CD224" s="362" t="s">
        <v>20</v>
      </c>
      <c r="CE224" s="362"/>
      <c r="CF224" s="340" t="s">
        <v>20</v>
      </c>
      <c r="CG224" s="341"/>
      <c r="CH224" s="362" t="s">
        <v>20</v>
      </c>
      <c r="CI224" s="354"/>
      <c r="CJ224" s="362">
        <v>4.5</v>
      </c>
      <c r="CK224" s="348"/>
      <c r="CL224" s="362" t="s">
        <v>20</v>
      </c>
      <c r="CM224" s="348"/>
      <c r="CN224" s="355" t="s">
        <v>20</v>
      </c>
      <c r="CO224" s="348"/>
      <c r="CP224" s="355" t="s">
        <v>20</v>
      </c>
      <c r="CQ224" s="362"/>
      <c r="CR224" s="362" t="s">
        <v>20</v>
      </c>
      <c r="CS224" s="362"/>
      <c r="CT224" s="342" t="s">
        <v>20</v>
      </c>
      <c r="CU224" s="342"/>
      <c r="CV224" s="467">
        <v>1.5</v>
      </c>
      <c r="CW224" s="348" t="s">
        <v>590</v>
      </c>
      <c r="CX224" s="362">
        <v>6</v>
      </c>
      <c r="CY224" s="348"/>
      <c r="CZ224" s="348" t="s">
        <v>20</v>
      </c>
      <c r="DA224" s="348"/>
      <c r="DB224" s="340" t="s">
        <v>20</v>
      </c>
      <c r="DC224" s="341"/>
      <c r="DD224" s="331"/>
      <c r="DE224" s="331">
        <f t="shared" si="7"/>
        <v>7</v>
      </c>
    </row>
    <row r="225" spans="1:109" ht="19.149999999999999" customHeight="1" x14ac:dyDescent="0.3">
      <c r="A225" s="331">
        <v>120</v>
      </c>
      <c r="B225" s="123" t="s">
        <v>209</v>
      </c>
      <c r="C225" s="6">
        <v>98</v>
      </c>
      <c r="D225" s="8" t="s">
        <v>210</v>
      </c>
      <c r="E225" s="8"/>
      <c r="F225" s="32" t="s">
        <v>20</v>
      </c>
      <c r="G225" s="14"/>
      <c r="H225" s="30"/>
      <c r="I225" s="30"/>
      <c r="J225" s="53" t="s">
        <v>20</v>
      </c>
      <c r="K225" s="109"/>
      <c r="L225" s="52" t="s">
        <v>20</v>
      </c>
      <c r="N225" s="108" t="s">
        <v>20</v>
      </c>
      <c r="O225" s="109" t="s">
        <v>1382</v>
      </c>
      <c r="P225" s="30" t="s">
        <v>20</v>
      </c>
      <c r="Q225" s="31"/>
      <c r="R225" s="127">
        <v>6.35</v>
      </c>
      <c r="S225" s="109"/>
      <c r="T225" s="360">
        <v>0.39800000000000002</v>
      </c>
      <c r="U225" s="348" t="s">
        <v>587</v>
      </c>
      <c r="V225" s="110" t="s">
        <v>20</v>
      </c>
      <c r="W225" s="54"/>
      <c r="X225" s="111" t="s">
        <v>20</v>
      </c>
      <c r="Y225" s="25" t="s">
        <v>715</v>
      </c>
      <c r="Z225" s="29" t="s">
        <v>20</v>
      </c>
      <c r="AA225" s="17" t="s">
        <v>602</v>
      </c>
      <c r="AB225" s="29">
        <v>4</v>
      </c>
      <c r="AC225" s="17"/>
      <c r="AD225" s="29" t="s">
        <v>20</v>
      </c>
      <c r="AE225" s="17"/>
      <c r="AF225" s="112" t="s">
        <v>20</v>
      </c>
      <c r="AG225" s="17"/>
      <c r="AH225" s="30" t="s">
        <v>20</v>
      </c>
      <c r="AJ225" s="29" t="s">
        <v>20</v>
      </c>
      <c r="AK225" s="130" t="s">
        <v>1106</v>
      </c>
      <c r="AL225" s="53" t="s">
        <v>20</v>
      </c>
      <c r="AN225" s="29" t="s">
        <v>20</v>
      </c>
      <c r="AO225" s="17"/>
      <c r="AP225" s="52" t="s">
        <v>20</v>
      </c>
      <c r="AQ225" s="114"/>
      <c r="AR225" s="29" t="s">
        <v>20</v>
      </c>
      <c r="AS225" s="17"/>
      <c r="AT225" s="52" t="s">
        <v>20</v>
      </c>
      <c r="AU225" s="114" t="s">
        <v>1383</v>
      </c>
      <c r="AV225" s="52" t="s">
        <v>20</v>
      </c>
      <c r="AW225" s="114"/>
      <c r="AX225" s="59" t="s">
        <v>20</v>
      </c>
      <c r="AY225" s="17" t="s">
        <v>1384</v>
      </c>
      <c r="AZ225" s="63" t="s">
        <v>20</v>
      </c>
      <c r="BA225" s="109"/>
      <c r="BB225" s="29" t="s">
        <v>20</v>
      </c>
      <c r="BC225" s="109"/>
      <c r="BD225" s="115" t="s">
        <v>20</v>
      </c>
      <c r="BE225" s="29"/>
      <c r="BF225" s="141"/>
      <c r="BG225" s="109"/>
      <c r="BH225" s="63" t="s">
        <v>20</v>
      </c>
      <c r="BI225" s="17"/>
      <c r="BJ225" s="29" t="s">
        <v>20</v>
      </c>
      <c r="BK225" s="17"/>
      <c r="BL225" s="29" t="s">
        <v>10</v>
      </c>
      <c r="BM225" s="29"/>
      <c r="BN225" s="29" t="s">
        <v>20</v>
      </c>
      <c r="BO225" s="29"/>
      <c r="BP225" s="52">
        <v>5.125</v>
      </c>
      <c r="BQ225" s="114"/>
      <c r="BR225" s="117" t="s">
        <v>20</v>
      </c>
      <c r="BS225" s="118"/>
      <c r="BT225" s="29" t="s">
        <v>20</v>
      </c>
      <c r="BU225" s="29"/>
      <c r="BV225" s="29" t="s">
        <v>20</v>
      </c>
      <c r="BW225" s="29"/>
      <c r="BX225" s="29" t="s">
        <v>20</v>
      </c>
      <c r="BY225" s="17" t="s">
        <v>1385</v>
      </c>
      <c r="BZ225" s="119" t="s">
        <v>20</v>
      </c>
      <c r="CA225" s="114"/>
      <c r="CB225" s="29"/>
      <c r="CC225" s="17"/>
      <c r="CD225" s="29">
        <v>6</v>
      </c>
      <c r="CE225" s="17" t="s">
        <v>1386</v>
      </c>
      <c r="CF225" s="30" t="s">
        <v>20</v>
      </c>
      <c r="CG225" s="31"/>
      <c r="CH225" s="29" t="s">
        <v>20</v>
      </c>
      <c r="CI225" s="57"/>
      <c r="CJ225" s="29">
        <v>4.5</v>
      </c>
      <c r="CK225" s="17"/>
      <c r="CL225" s="29" t="s">
        <v>20</v>
      </c>
      <c r="CM225" s="17"/>
      <c r="CN225" s="64" t="s">
        <v>20</v>
      </c>
      <c r="CO225" s="17"/>
      <c r="CP225" s="64" t="s">
        <v>20</v>
      </c>
      <c r="CQ225" s="29"/>
      <c r="CR225" s="29" t="s">
        <v>20</v>
      </c>
      <c r="CS225" s="29"/>
      <c r="CT225" s="53" t="s">
        <v>20</v>
      </c>
      <c r="CU225" s="53"/>
      <c r="CV225" s="133">
        <v>1.5</v>
      </c>
      <c r="CW225" s="17" t="s">
        <v>590</v>
      </c>
      <c r="CX225" s="29">
        <v>6</v>
      </c>
      <c r="CY225" s="17" t="s">
        <v>1387</v>
      </c>
      <c r="CZ225" s="17" t="s">
        <v>20</v>
      </c>
      <c r="DA225" s="17"/>
      <c r="DB225" s="30" t="s">
        <v>20</v>
      </c>
      <c r="DC225" s="31"/>
      <c r="DE225">
        <f t="shared" si="7"/>
        <v>8</v>
      </c>
    </row>
    <row r="226" spans="1:109" ht="19.149999999999999" customHeight="1" x14ac:dyDescent="0.3">
      <c r="A226" s="105">
        <v>121</v>
      </c>
      <c r="B226" s="328">
        <v>561612</v>
      </c>
      <c r="C226" s="330">
        <v>99</v>
      </c>
      <c r="D226" s="329" t="s">
        <v>211</v>
      </c>
      <c r="E226" s="329"/>
      <c r="F226" s="336" t="s">
        <v>20</v>
      </c>
      <c r="G226" s="338"/>
      <c r="H226" s="340"/>
      <c r="I226" s="340"/>
      <c r="J226" s="342">
        <v>6.5</v>
      </c>
      <c r="K226" s="347" t="s">
        <v>1388</v>
      </c>
      <c r="L226" s="351">
        <v>5.6</v>
      </c>
      <c r="M226" s="352" t="s">
        <v>1389</v>
      </c>
      <c r="N226" s="345" t="s">
        <v>20</v>
      </c>
      <c r="O226" s="347"/>
      <c r="P226" s="340" t="s">
        <v>20</v>
      </c>
      <c r="Q226" s="341"/>
      <c r="R226" s="358">
        <v>6.35</v>
      </c>
      <c r="S226" s="347"/>
      <c r="T226" s="360">
        <v>0.39800000000000002</v>
      </c>
      <c r="U226" s="348" t="s">
        <v>587</v>
      </c>
      <c r="V226" s="365">
        <v>5.75</v>
      </c>
      <c r="W226" s="368" t="s">
        <v>1390</v>
      </c>
      <c r="X226" s="370">
        <v>6</v>
      </c>
      <c r="Y226" s="373" t="s">
        <v>715</v>
      </c>
      <c r="Z226" s="362" t="s">
        <v>20</v>
      </c>
      <c r="AA226" s="348" t="s">
        <v>602</v>
      </c>
      <c r="AB226" s="362">
        <v>4</v>
      </c>
      <c r="AC226" s="348"/>
      <c r="AD226" s="362" t="s">
        <v>20</v>
      </c>
      <c r="AE226" s="348"/>
      <c r="AF226" s="112" t="s">
        <v>20</v>
      </c>
      <c r="AG226" s="348"/>
      <c r="AH226" s="340" t="s">
        <v>20</v>
      </c>
      <c r="AI226" s="341"/>
      <c r="AJ226" s="362">
        <v>6</v>
      </c>
      <c r="AK226" s="409" t="s">
        <v>1391</v>
      </c>
      <c r="AL226" s="342" t="s">
        <v>20</v>
      </c>
      <c r="AM226" s="353"/>
      <c r="AN226" s="362" t="s">
        <v>20</v>
      </c>
      <c r="AO226" s="348"/>
      <c r="AP226" s="351" t="s">
        <v>20</v>
      </c>
      <c r="AQ226" s="379"/>
      <c r="AR226" s="362" t="s">
        <v>20</v>
      </c>
      <c r="AS226" s="348"/>
      <c r="AT226" s="351">
        <v>6</v>
      </c>
      <c r="AU226" s="379"/>
      <c r="AV226" s="351" t="s">
        <v>20</v>
      </c>
      <c r="AW226" s="379"/>
      <c r="AX226" s="380" t="s">
        <v>20</v>
      </c>
      <c r="AY226" s="362"/>
      <c r="AZ226" s="382">
        <v>6.875</v>
      </c>
      <c r="BA226" s="347" t="s">
        <v>1392</v>
      </c>
      <c r="BB226" s="362" t="s">
        <v>20</v>
      </c>
      <c r="BC226" s="347"/>
      <c r="BD226" s="386" t="s">
        <v>20</v>
      </c>
      <c r="BE226" s="362"/>
      <c r="BF226" s="141" t="s">
        <v>10</v>
      </c>
      <c r="BG226" s="347"/>
      <c r="BH226" s="382">
        <v>5.5</v>
      </c>
      <c r="BI226" s="348" t="s">
        <v>1264</v>
      </c>
      <c r="BJ226" s="362" t="s">
        <v>20</v>
      </c>
      <c r="BK226" s="362"/>
      <c r="BL226" s="362"/>
      <c r="BM226" s="362"/>
      <c r="BN226" s="362">
        <v>6.875</v>
      </c>
      <c r="BO226" s="348" t="s">
        <v>1393</v>
      </c>
      <c r="BP226" s="351">
        <v>5.125</v>
      </c>
      <c r="BQ226" s="379"/>
      <c r="BR226" s="357">
        <v>4</v>
      </c>
      <c r="BS226" s="394"/>
      <c r="BT226" s="362" t="s">
        <v>20</v>
      </c>
      <c r="BU226" s="362"/>
      <c r="BV226" s="362" t="s">
        <v>20</v>
      </c>
      <c r="BW226" s="362"/>
      <c r="BX226" s="370">
        <v>5.75</v>
      </c>
      <c r="BY226" s="362"/>
      <c r="BZ226" s="396" t="s">
        <v>20</v>
      </c>
      <c r="CA226" s="379"/>
      <c r="CB226" s="362"/>
      <c r="CC226" s="348"/>
      <c r="CD226" s="362" t="s">
        <v>20</v>
      </c>
      <c r="CE226" s="348" t="s">
        <v>1394</v>
      </c>
      <c r="CF226" s="340" t="s">
        <v>20</v>
      </c>
      <c r="CG226" s="341"/>
      <c r="CH226" s="362" t="s">
        <v>20</v>
      </c>
      <c r="CI226" s="354"/>
      <c r="CJ226" s="362">
        <v>4.5</v>
      </c>
      <c r="CK226" s="348"/>
      <c r="CL226" s="362" t="s">
        <v>20</v>
      </c>
      <c r="CM226" s="348"/>
      <c r="CN226" s="355">
        <v>6.25</v>
      </c>
      <c r="CO226" s="348"/>
      <c r="CP226" s="355" t="s">
        <v>20</v>
      </c>
      <c r="CQ226" s="362"/>
      <c r="CR226" s="362" t="s">
        <v>20</v>
      </c>
      <c r="CS226" s="362"/>
      <c r="CT226" s="342" t="s">
        <v>20</v>
      </c>
      <c r="CU226" s="342"/>
      <c r="CV226" s="467">
        <v>1.5</v>
      </c>
      <c r="CW226" s="348" t="s">
        <v>1070</v>
      </c>
      <c r="CX226" s="362">
        <v>6</v>
      </c>
      <c r="CY226" s="348"/>
      <c r="CZ226" s="348" t="s">
        <v>20</v>
      </c>
      <c r="DA226" s="348" t="s">
        <v>1395</v>
      </c>
      <c r="DB226" s="340" t="s">
        <v>20</v>
      </c>
      <c r="DC226" s="341"/>
      <c r="DD226" s="331"/>
      <c r="DE226" s="331">
        <f t="shared" si="7"/>
        <v>19</v>
      </c>
    </row>
    <row r="227" spans="1:109" ht="19.149999999999999" customHeight="1" x14ac:dyDescent="0.3">
      <c r="A227" s="105">
        <v>123</v>
      </c>
      <c r="B227" s="123">
        <v>561422</v>
      </c>
      <c r="C227" s="6">
        <v>101</v>
      </c>
      <c r="D227" s="8" t="s">
        <v>218</v>
      </c>
      <c r="E227" s="8"/>
      <c r="F227" s="32" t="s">
        <v>20</v>
      </c>
      <c r="G227" s="14"/>
      <c r="H227" s="30"/>
      <c r="I227" s="30"/>
      <c r="J227" s="53" t="s">
        <v>20</v>
      </c>
      <c r="K227" s="109"/>
      <c r="L227" s="52" t="s">
        <v>20</v>
      </c>
      <c r="N227" s="108" t="s">
        <v>20</v>
      </c>
      <c r="O227" s="109"/>
      <c r="P227" s="30" t="s">
        <v>20</v>
      </c>
      <c r="Q227" s="31"/>
      <c r="R227" s="127" t="s">
        <v>20</v>
      </c>
      <c r="S227" s="109"/>
      <c r="T227" s="360">
        <v>0.39800000000000002</v>
      </c>
      <c r="U227" s="348" t="s">
        <v>587</v>
      </c>
      <c r="V227" s="110" t="s">
        <v>20</v>
      </c>
      <c r="W227" s="54"/>
      <c r="X227" s="111" t="s">
        <v>20</v>
      </c>
      <c r="Y227" s="25" t="s">
        <v>715</v>
      </c>
      <c r="Z227" s="29" t="s">
        <v>20</v>
      </c>
      <c r="AA227" s="17" t="s">
        <v>602</v>
      </c>
      <c r="AB227" s="29">
        <v>4</v>
      </c>
      <c r="AC227" s="17"/>
      <c r="AD227" s="29" t="s">
        <v>20</v>
      </c>
      <c r="AE227" s="17"/>
      <c r="AF227" s="112" t="s">
        <v>20</v>
      </c>
      <c r="AG227" s="17"/>
      <c r="AH227" s="30" t="s">
        <v>20</v>
      </c>
      <c r="AJ227" s="29" t="s">
        <v>20</v>
      </c>
      <c r="AK227" s="17"/>
      <c r="AL227" s="53" t="s">
        <v>20</v>
      </c>
      <c r="AN227" s="29" t="s">
        <v>20</v>
      </c>
      <c r="AO227" s="17"/>
      <c r="AP227" s="52" t="s">
        <v>20</v>
      </c>
      <c r="AQ227" s="114"/>
      <c r="AR227" s="29" t="s">
        <v>20</v>
      </c>
      <c r="AS227" s="17"/>
      <c r="AT227" s="52" t="s">
        <v>20</v>
      </c>
      <c r="AU227" s="114"/>
      <c r="AV227" s="52" t="s">
        <v>20</v>
      </c>
      <c r="AW227" s="114"/>
      <c r="AX227" s="59" t="s">
        <v>20</v>
      </c>
      <c r="AY227" s="17"/>
      <c r="AZ227" s="63" t="s">
        <v>20</v>
      </c>
      <c r="BA227" s="109"/>
      <c r="BB227" s="29" t="s">
        <v>20</v>
      </c>
      <c r="BC227" s="109"/>
      <c r="BD227" s="115" t="s">
        <v>20</v>
      </c>
      <c r="BE227" s="17"/>
      <c r="BF227" s="141"/>
      <c r="BG227" s="109"/>
      <c r="BH227" s="63" t="s">
        <v>20</v>
      </c>
      <c r="BI227" s="17"/>
      <c r="BJ227" s="29" t="s">
        <v>20</v>
      </c>
      <c r="BK227" s="17"/>
      <c r="BL227" s="29"/>
      <c r="BM227" s="29"/>
      <c r="BN227" s="29" t="s">
        <v>20</v>
      </c>
      <c r="BO227" s="17"/>
      <c r="BP227" s="52">
        <v>5.125</v>
      </c>
      <c r="BQ227" s="114"/>
      <c r="BR227" s="117" t="s">
        <v>20</v>
      </c>
      <c r="BS227" s="118"/>
      <c r="BT227" s="29" t="s">
        <v>20</v>
      </c>
      <c r="BU227" s="17"/>
      <c r="BV227" s="29" t="s">
        <v>20</v>
      </c>
      <c r="BW227" s="17"/>
      <c r="BX227" s="29" t="s">
        <v>20</v>
      </c>
      <c r="BY227" s="17"/>
      <c r="BZ227" s="119" t="s">
        <v>20</v>
      </c>
      <c r="CA227" s="114"/>
      <c r="CB227" s="29"/>
      <c r="CC227" s="17"/>
      <c r="CD227" s="29" t="s">
        <v>20</v>
      </c>
      <c r="CE227" s="17" t="s">
        <v>1424</v>
      </c>
      <c r="CF227" s="30" t="s">
        <v>20</v>
      </c>
      <c r="CG227" s="31"/>
      <c r="CH227" s="29" t="s">
        <v>20</v>
      </c>
      <c r="CI227" s="57"/>
      <c r="CJ227" s="29">
        <v>4.5</v>
      </c>
      <c r="CK227" s="17"/>
      <c r="CL227" s="29" t="s">
        <v>20</v>
      </c>
      <c r="CM227" s="17"/>
      <c r="CN227" s="64" t="s">
        <v>20</v>
      </c>
      <c r="CO227" s="17"/>
      <c r="CP227" s="64" t="s">
        <v>20</v>
      </c>
      <c r="CQ227" s="17"/>
      <c r="CR227" s="29" t="s">
        <v>20</v>
      </c>
      <c r="CS227" s="17"/>
      <c r="CT227" s="53" t="s">
        <v>20</v>
      </c>
      <c r="CU227" s="109"/>
      <c r="CV227" s="29">
        <v>1.5</v>
      </c>
      <c r="CW227" s="17" t="s">
        <v>590</v>
      </c>
      <c r="CX227" s="29">
        <v>6</v>
      </c>
      <c r="CY227" s="17"/>
      <c r="CZ227" s="17" t="s">
        <v>20</v>
      </c>
      <c r="DA227" s="17"/>
      <c r="DB227" s="30" t="s">
        <v>20</v>
      </c>
      <c r="DC227" s="31"/>
      <c r="DE227">
        <f t="shared" si="7"/>
        <v>6</v>
      </c>
    </row>
    <row r="228" spans="1:109" s="105" customFormat="1" ht="19.149999999999999" customHeight="1" x14ac:dyDescent="0.3">
      <c r="A228" s="331">
        <v>124</v>
      </c>
      <c r="B228" s="120">
        <v>561421</v>
      </c>
      <c r="C228" s="69">
        <v>102</v>
      </c>
      <c r="D228" s="160" t="s">
        <v>219</v>
      </c>
      <c r="E228" s="160"/>
      <c r="F228" s="71" t="s">
        <v>20</v>
      </c>
      <c r="G228" s="72"/>
      <c r="H228" s="73"/>
      <c r="I228" s="73"/>
      <c r="J228" s="103">
        <v>6.5</v>
      </c>
      <c r="K228" s="83"/>
      <c r="L228" s="77" t="s">
        <v>20</v>
      </c>
      <c r="M228" s="78" t="s">
        <v>1425</v>
      </c>
      <c r="N228" s="122" t="s">
        <v>20</v>
      </c>
      <c r="O228" s="83"/>
      <c r="P228" s="73" t="s">
        <v>20</v>
      </c>
      <c r="Q228" s="81"/>
      <c r="R228" s="247">
        <v>6.35</v>
      </c>
      <c r="S228" s="83"/>
      <c r="T228" s="84">
        <v>0.39800000000000002</v>
      </c>
      <c r="U228" s="76" t="s">
        <v>587</v>
      </c>
      <c r="V228" s="161">
        <v>5.75</v>
      </c>
      <c r="W228" s="86"/>
      <c r="X228" s="87" t="s">
        <v>20</v>
      </c>
      <c r="Y228" s="88" t="s">
        <v>715</v>
      </c>
      <c r="Z228" s="89" t="s">
        <v>20</v>
      </c>
      <c r="AA228" s="76" t="s">
        <v>602</v>
      </c>
      <c r="AB228" s="89">
        <v>4</v>
      </c>
      <c r="AC228" s="76"/>
      <c r="AD228" s="89" t="s">
        <v>20</v>
      </c>
      <c r="AE228" s="76"/>
      <c r="AF228" s="90" t="s">
        <v>20</v>
      </c>
      <c r="AG228" s="76"/>
      <c r="AH228" s="73" t="s">
        <v>20</v>
      </c>
      <c r="AI228" s="81"/>
      <c r="AJ228" s="89">
        <v>6</v>
      </c>
      <c r="AK228" s="76"/>
      <c r="AL228" s="103">
        <v>6.5</v>
      </c>
      <c r="AM228" s="91" t="s">
        <v>608</v>
      </c>
      <c r="AN228" s="89" t="s">
        <v>20</v>
      </c>
      <c r="AO228" s="76"/>
      <c r="AP228" s="77" t="s">
        <v>20</v>
      </c>
      <c r="AQ228" s="92"/>
      <c r="AR228" s="89" t="s">
        <v>20</v>
      </c>
      <c r="AS228" s="76"/>
      <c r="AT228" s="77">
        <v>6</v>
      </c>
      <c r="AU228" s="92"/>
      <c r="AV228" s="77" t="s">
        <v>20</v>
      </c>
      <c r="AW228" s="92"/>
      <c r="AX228" s="93" t="s">
        <v>20</v>
      </c>
      <c r="AY228" s="89"/>
      <c r="AZ228" s="384" t="s">
        <v>20</v>
      </c>
      <c r="BA228" s="83" t="s">
        <v>1426</v>
      </c>
      <c r="BB228" s="89">
        <v>7</v>
      </c>
      <c r="BC228" s="83"/>
      <c r="BD228" s="96" t="s">
        <v>20</v>
      </c>
      <c r="BE228" s="89"/>
      <c r="BF228" s="596" t="s">
        <v>10</v>
      </c>
      <c r="BG228" s="83"/>
      <c r="BH228" s="94" t="s">
        <v>20</v>
      </c>
      <c r="BI228" s="76"/>
      <c r="BJ228" s="89" t="s">
        <v>20</v>
      </c>
      <c r="BK228" s="89"/>
      <c r="BL228" s="89"/>
      <c r="BM228" s="89"/>
      <c r="BN228" s="89">
        <v>6.875</v>
      </c>
      <c r="BO228" s="89"/>
      <c r="BP228" s="77">
        <v>5.125</v>
      </c>
      <c r="BQ228" s="92"/>
      <c r="BR228" s="100">
        <v>4</v>
      </c>
      <c r="BS228" s="101"/>
      <c r="BT228" s="89" t="s">
        <v>20</v>
      </c>
      <c r="BU228" s="89"/>
      <c r="BV228" s="89" t="s">
        <v>20</v>
      </c>
      <c r="BW228" s="89"/>
      <c r="BX228" s="89" t="s">
        <v>20</v>
      </c>
      <c r="BY228" s="76" t="s">
        <v>1427</v>
      </c>
      <c r="BZ228" s="102" t="s">
        <v>20</v>
      </c>
      <c r="CA228" s="92" t="s">
        <v>1428</v>
      </c>
      <c r="CB228" s="89" t="s">
        <v>10</v>
      </c>
      <c r="CC228" s="76"/>
      <c r="CD228" s="89">
        <v>6</v>
      </c>
      <c r="CE228" s="89"/>
      <c r="CF228" s="73">
        <v>7</v>
      </c>
      <c r="CG228" s="81"/>
      <c r="CH228" s="89">
        <v>6</v>
      </c>
      <c r="CI228" s="80" t="s">
        <v>1429</v>
      </c>
      <c r="CJ228" s="89">
        <v>4.5</v>
      </c>
      <c r="CK228" s="76"/>
      <c r="CL228" s="89" t="s">
        <v>20</v>
      </c>
      <c r="CM228" s="76"/>
      <c r="CN228" s="82">
        <v>6.25</v>
      </c>
      <c r="CO228" s="76"/>
      <c r="CP228" s="82" t="s">
        <v>20</v>
      </c>
      <c r="CQ228" s="89"/>
      <c r="CR228" s="89" t="s">
        <v>20</v>
      </c>
      <c r="CS228" s="89"/>
      <c r="CT228" s="103" t="s">
        <v>20</v>
      </c>
      <c r="CU228" s="440" t="s">
        <v>1430</v>
      </c>
      <c r="CV228" s="89">
        <v>1.5</v>
      </c>
      <c r="CW228" s="76" t="s">
        <v>590</v>
      </c>
      <c r="CX228" s="89">
        <v>6</v>
      </c>
      <c r="CY228" s="76"/>
      <c r="CZ228" s="76">
        <v>5</v>
      </c>
      <c r="DA228" s="76" t="s">
        <v>1431</v>
      </c>
      <c r="DB228" s="73" t="s">
        <v>20</v>
      </c>
      <c r="DC228" s="81"/>
      <c r="DE228" s="105">
        <f t="shared" si="7"/>
        <v>20</v>
      </c>
    </row>
    <row r="229" spans="1:109" ht="19.149999999999999" customHeight="1" x14ac:dyDescent="0.3">
      <c r="A229" s="105">
        <v>125</v>
      </c>
      <c r="B229" s="123">
        <v>56132</v>
      </c>
      <c r="C229" s="6">
        <v>103</v>
      </c>
      <c r="D229" s="8" t="s">
        <v>220</v>
      </c>
      <c r="E229" s="8"/>
      <c r="F229" s="32" t="s">
        <v>20</v>
      </c>
      <c r="G229" s="14"/>
      <c r="H229" s="30"/>
      <c r="I229" s="30"/>
      <c r="J229" s="53" t="s">
        <v>20</v>
      </c>
      <c r="K229" s="109"/>
      <c r="L229" s="52" t="s">
        <v>20</v>
      </c>
      <c r="N229" s="108" t="s">
        <v>20</v>
      </c>
      <c r="O229" s="109"/>
      <c r="P229" s="30" t="s">
        <v>20</v>
      </c>
      <c r="Q229" s="31"/>
      <c r="R229" s="127">
        <v>6.35</v>
      </c>
      <c r="S229" s="109"/>
      <c r="T229" s="360">
        <v>0.39800000000000002</v>
      </c>
      <c r="U229" s="348" t="s">
        <v>587</v>
      </c>
      <c r="V229" s="236" t="s">
        <v>20</v>
      </c>
      <c r="W229" s="146" t="s">
        <v>1432</v>
      </c>
      <c r="X229" s="111" t="s">
        <v>20</v>
      </c>
      <c r="Y229" s="25" t="s">
        <v>715</v>
      </c>
      <c r="Z229" s="29" t="s">
        <v>20</v>
      </c>
      <c r="AA229" s="17" t="s">
        <v>602</v>
      </c>
      <c r="AB229" s="29">
        <v>4</v>
      </c>
      <c r="AC229" s="17"/>
      <c r="AD229" s="29" t="s">
        <v>20</v>
      </c>
      <c r="AE229" s="17"/>
      <c r="AF229" s="112" t="s">
        <v>20</v>
      </c>
      <c r="AG229" s="17"/>
      <c r="AH229" s="30" t="s">
        <v>20</v>
      </c>
      <c r="AJ229" s="220" t="s">
        <v>20</v>
      </c>
      <c r="AK229" s="17" t="s">
        <v>1433</v>
      </c>
      <c r="AL229" s="53" t="s">
        <v>20</v>
      </c>
      <c r="AN229" s="29" t="s">
        <v>20</v>
      </c>
      <c r="AO229" s="17"/>
      <c r="AP229" s="52" t="s">
        <v>20</v>
      </c>
      <c r="AQ229" s="114"/>
      <c r="AR229" s="29" t="s">
        <v>20</v>
      </c>
      <c r="AS229" s="17"/>
      <c r="AT229" s="52" t="s">
        <v>20</v>
      </c>
      <c r="AU229" s="114"/>
      <c r="AV229" s="52" t="s">
        <v>20</v>
      </c>
      <c r="AW229" s="114"/>
      <c r="AX229" s="59" t="s">
        <v>20</v>
      </c>
      <c r="AY229" s="29"/>
      <c r="AZ229" s="63" t="s">
        <v>20</v>
      </c>
      <c r="BA229" s="109"/>
      <c r="BB229" s="29" t="s">
        <v>20</v>
      </c>
      <c r="BC229" s="109"/>
      <c r="BD229" s="115" t="s">
        <v>20</v>
      </c>
      <c r="BE229" s="29"/>
      <c r="BF229" s="235" t="s">
        <v>10</v>
      </c>
      <c r="BG229" s="109"/>
      <c r="BH229" s="63" t="s">
        <v>20</v>
      </c>
      <c r="BI229" s="17"/>
      <c r="BJ229" s="29" t="s">
        <v>20</v>
      </c>
      <c r="BK229" s="29"/>
      <c r="BL229" s="29"/>
      <c r="BM229" s="29"/>
      <c r="BN229" s="29">
        <v>6.875</v>
      </c>
      <c r="BO229" s="17" t="s">
        <v>1434</v>
      </c>
      <c r="BP229" s="52">
        <v>5.125</v>
      </c>
      <c r="BQ229" s="114"/>
      <c r="BR229" s="117" t="s">
        <v>20</v>
      </c>
      <c r="BS229" s="118" t="s">
        <v>10</v>
      </c>
      <c r="BT229" s="29" t="s">
        <v>20</v>
      </c>
      <c r="BU229" s="17" t="s">
        <v>1435</v>
      </c>
      <c r="BV229" s="29" t="s">
        <v>20</v>
      </c>
      <c r="BW229" s="29"/>
      <c r="BX229" s="111">
        <v>5.75</v>
      </c>
      <c r="BY229" s="17" t="s">
        <v>1298</v>
      </c>
      <c r="BZ229" s="119" t="s">
        <v>20</v>
      </c>
      <c r="CA229" s="114"/>
      <c r="CB229" s="29"/>
      <c r="CC229" s="17"/>
      <c r="CD229" s="29">
        <v>6</v>
      </c>
      <c r="CE229" s="17" t="s">
        <v>1436</v>
      </c>
      <c r="CF229" s="30" t="s">
        <v>20</v>
      </c>
      <c r="CG229" s="31"/>
      <c r="CH229" s="29" t="s">
        <v>20</v>
      </c>
      <c r="CI229" s="57"/>
      <c r="CJ229" s="29">
        <v>4.5</v>
      </c>
      <c r="CK229" s="17"/>
      <c r="CL229" s="29" t="s">
        <v>20</v>
      </c>
      <c r="CM229" s="17"/>
      <c r="CN229" s="64" t="s">
        <v>20</v>
      </c>
      <c r="CO229" s="17"/>
      <c r="CP229" s="64" t="s">
        <v>20</v>
      </c>
      <c r="CQ229" s="29"/>
      <c r="CR229" s="29" t="s">
        <v>20</v>
      </c>
      <c r="CS229" s="29"/>
      <c r="CT229" s="53" t="s">
        <v>20</v>
      </c>
      <c r="CU229" s="53"/>
      <c r="CV229" s="53">
        <v>6.5</v>
      </c>
      <c r="CW229" s="17" t="s">
        <v>1437</v>
      </c>
      <c r="CX229" s="29">
        <v>6</v>
      </c>
      <c r="CY229" s="17"/>
      <c r="CZ229" s="17" t="s">
        <v>20</v>
      </c>
      <c r="DA229" s="17" t="s">
        <v>1438</v>
      </c>
      <c r="DB229" s="30" t="s">
        <v>20</v>
      </c>
      <c r="DC229" s="31"/>
      <c r="DE229">
        <f t="shared" si="7"/>
        <v>10</v>
      </c>
    </row>
    <row r="230" spans="1:109" ht="19.149999999999999" customHeight="1" x14ac:dyDescent="0.3">
      <c r="A230" s="331">
        <v>126</v>
      </c>
      <c r="B230" s="328">
        <v>54138</v>
      </c>
      <c r="C230" s="330">
        <v>104</v>
      </c>
      <c r="D230" s="329" t="s">
        <v>221</v>
      </c>
      <c r="E230" s="329"/>
      <c r="F230" s="336" t="s">
        <v>20</v>
      </c>
      <c r="G230" s="338"/>
      <c r="H230" s="340"/>
      <c r="I230" s="340"/>
      <c r="J230" s="342" t="s">
        <v>20</v>
      </c>
      <c r="K230" s="347"/>
      <c r="L230" s="351" t="s">
        <v>20</v>
      </c>
      <c r="M230" s="352"/>
      <c r="N230" s="345" t="s">
        <v>20</v>
      </c>
      <c r="O230" s="347"/>
      <c r="P230" s="340" t="s">
        <v>20</v>
      </c>
      <c r="Q230" s="341"/>
      <c r="R230" s="358" t="s">
        <v>20</v>
      </c>
      <c r="S230" s="347"/>
      <c r="T230" s="360">
        <v>0.39800000000000002</v>
      </c>
      <c r="U230" s="348" t="s">
        <v>587</v>
      </c>
      <c r="V230" s="365" t="s">
        <v>20</v>
      </c>
      <c r="W230" s="368"/>
      <c r="X230" s="370" t="s">
        <v>20</v>
      </c>
      <c r="Y230" s="373" t="s">
        <v>715</v>
      </c>
      <c r="Z230" s="362" t="s">
        <v>20</v>
      </c>
      <c r="AA230" s="348" t="s">
        <v>602</v>
      </c>
      <c r="AB230" s="362">
        <v>4</v>
      </c>
      <c r="AC230" s="348"/>
      <c r="AD230" s="362" t="s">
        <v>20</v>
      </c>
      <c r="AE230" s="348"/>
      <c r="AF230" s="112" t="s">
        <v>20</v>
      </c>
      <c r="AG230" s="348"/>
      <c r="AH230" s="340" t="s">
        <v>20</v>
      </c>
      <c r="AI230" s="341"/>
      <c r="AJ230" s="362">
        <v>6</v>
      </c>
      <c r="AK230" s="409" t="s">
        <v>1439</v>
      </c>
      <c r="AL230" s="342" t="s">
        <v>20</v>
      </c>
      <c r="AM230" s="353"/>
      <c r="AN230" s="362" t="s">
        <v>20</v>
      </c>
      <c r="AO230" s="348"/>
      <c r="AP230" s="351" t="s">
        <v>20</v>
      </c>
      <c r="AQ230" s="379"/>
      <c r="AR230" s="362" t="s">
        <v>20</v>
      </c>
      <c r="AS230" s="348"/>
      <c r="AT230" s="351" t="s">
        <v>20</v>
      </c>
      <c r="AU230" s="379"/>
      <c r="AV230" s="351" t="s">
        <v>20</v>
      </c>
      <c r="AW230" s="379"/>
      <c r="AX230" s="380" t="s">
        <v>20</v>
      </c>
      <c r="AY230" s="362"/>
      <c r="AZ230" s="382" t="s">
        <v>20</v>
      </c>
      <c r="BA230" s="347"/>
      <c r="BB230" s="362" t="s">
        <v>20</v>
      </c>
      <c r="BC230" s="347" t="s">
        <v>1440</v>
      </c>
      <c r="BD230" s="386" t="s">
        <v>20</v>
      </c>
      <c r="BE230" s="362"/>
      <c r="BF230" s="141"/>
      <c r="BG230" s="347"/>
      <c r="BH230" s="382" t="s">
        <v>20</v>
      </c>
      <c r="BI230" s="348"/>
      <c r="BJ230" s="362" t="s">
        <v>20</v>
      </c>
      <c r="BK230" s="362"/>
      <c r="BL230" s="362"/>
      <c r="BM230" s="362"/>
      <c r="BN230" s="362" t="s">
        <v>20</v>
      </c>
      <c r="BO230" s="362"/>
      <c r="BP230" s="351">
        <v>5.125</v>
      </c>
      <c r="BQ230" s="379"/>
      <c r="BR230" s="357" t="s">
        <v>20</v>
      </c>
      <c r="BS230" s="394"/>
      <c r="BT230" s="362" t="s">
        <v>20</v>
      </c>
      <c r="BU230" s="362"/>
      <c r="BV230" s="362" t="s">
        <v>20</v>
      </c>
      <c r="BW230" s="362"/>
      <c r="BX230" s="362" t="s">
        <v>20</v>
      </c>
      <c r="BY230" s="362"/>
      <c r="BZ230" s="396" t="s">
        <v>20</v>
      </c>
      <c r="CA230" s="379"/>
      <c r="CB230" s="362"/>
      <c r="CC230" s="348"/>
      <c r="CD230" s="362" t="s">
        <v>20</v>
      </c>
      <c r="CE230" s="362"/>
      <c r="CF230" s="340" t="s">
        <v>20</v>
      </c>
      <c r="CG230" s="341"/>
      <c r="CH230" s="362" t="s">
        <v>20</v>
      </c>
      <c r="CI230" s="354"/>
      <c r="CJ230" s="362">
        <v>4.5</v>
      </c>
      <c r="CK230" s="348"/>
      <c r="CL230" s="362" t="s">
        <v>20</v>
      </c>
      <c r="CM230" s="348"/>
      <c r="CN230" s="355" t="s">
        <v>20</v>
      </c>
      <c r="CO230" s="348"/>
      <c r="CP230" s="355" t="s">
        <v>20</v>
      </c>
      <c r="CQ230" s="362"/>
      <c r="CR230" s="362" t="s">
        <v>20</v>
      </c>
      <c r="CS230" s="362"/>
      <c r="CT230" s="342" t="s">
        <v>20</v>
      </c>
      <c r="CU230" s="342"/>
      <c r="CV230" s="362">
        <v>1.5</v>
      </c>
      <c r="CW230" s="348" t="s">
        <v>590</v>
      </c>
      <c r="CX230" s="362">
        <v>6</v>
      </c>
      <c r="CY230" s="348"/>
      <c r="CZ230" s="348">
        <v>5</v>
      </c>
      <c r="DA230" s="348" t="s">
        <v>1441</v>
      </c>
      <c r="DB230" s="340" t="s">
        <v>20</v>
      </c>
      <c r="DC230" s="341"/>
      <c r="DD230" s="331"/>
      <c r="DE230" s="331">
        <f t="shared" si="7"/>
        <v>8</v>
      </c>
    </row>
    <row r="231" spans="1:109" ht="19.149999999999999" customHeight="1" x14ac:dyDescent="0.3">
      <c r="A231" s="105">
        <v>127</v>
      </c>
      <c r="B231" s="328" t="s">
        <v>222</v>
      </c>
      <c r="C231" s="330">
        <v>105</v>
      </c>
      <c r="D231" s="329" t="s">
        <v>223</v>
      </c>
      <c r="E231" s="329"/>
      <c r="F231" s="336">
        <v>4</v>
      </c>
      <c r="G231" s="338" t="s">
        <v>1442</v>
      </c>
      <c r="H231" s="340" t="s">
        <v>10</v>
      </c>
      <c r="I231" s="340"/>
      <c r="J231" s="342">
        <v>6.5</v>
      </c>
      <c r="K231" s="347"/>
      <c r="L231" s="351" t="s">
        <v>20</v>
      </c>
      <c r="M231" s="352"/>
      <c r="N231" s="345">
        <v>7.25</v>
      </c>
      <c r="O231" s="347" t="s">
        <v>1443</v>
      </c>
      <c r="P231" s="340" t="s">
        <v>20</v>
      </c>
      <c r="Q231" s="341"/>
      <c r="R231" s="358">
        <v>6.35</v>
      </c>
      <c r="S231" s="347"/>
      <c r="T231" s="360">
        <v>0.39800000000000002</v>
      </c>
      <c r="U231" s="348" t="s">
        <v>587</v>
      </c>
      <c r="V231" s="365">
        <v>5.75</v>
      </c>
      <c r="W231" s="368"/>
      <c r="X231" s="370">
        <v>6</v>
      </c>
      <c r="Y231" s="373" t="s">
        <v>715</v>
      </c>
      <c r="Z231" s="362">
        <v>4</v>
      </c>
      <c r="AA231" s="348" t="s">
        <v>1444</v>
      </c>
      <c r="AB231" s="362">
        <v>4</v>
      </c>
      <c r="AC231" s="348"/>
      <c r="AD231" s="362" t="s">
        <v>20</v>
      </c>
      <c r="AE231" s="348"/>
      <c r="AF231" s="112" t="s">
        <v>20</v>
      </c>
      <c r="AG231" s="348"/>
      <c r="AH231" s="340" t="s">
        <v>20</v>
      </c>
      <c r="AI231" s="341" t="s">
        <v>1445</v>
      </c>
      <c r="AJ231" s="362">
        <v>6</v>
      </c>
      <c r="AK231" s="348"/>
      <c r="AL231" s="342">
        <v>6.5</v>
      </c>
      <c r="AM231" s="353" t="s">
        <v>608</v>
      </c>
      <c r="AN231" s="362">
        <v>6</v>
      </c>
      <c r="AO231" s="472" t="s">
        <v>1446</v>
      </c>
      <c r="AP231" s="351">
        <v>5</v>
      </c>
      <c r="AQ231" s="379"/>
      <c r="AR231" s="362" t="s">
        <v>20</v>
      </c>
      <c r="AS231" s="348"/>
      <c r="AT231" s="351" t="s">
        <v>20</v>
      </c>
      <c r="AU231" s="379"/>
      <c r="AV231" s="351" t="s">
        <v>20</v>
      </c>
      <c r="AW231" s="379"/>
      <c r="AX231" s="380" t="s">
        <v>20</v>
      </c>
      <c r="AY231" s="349" t="s">
        <v>1447</v>
      </c>
      <c r="AZ231" s="413" t="s">
        <v>20</v>
      </c>
      <c r="BA231" s="347" t="s">
        <v>1448</v>
      </c>
      <c r="BB231" s="362">
        <v>7</v>
      </c>
      <c r="BC231" s="347"/>
      <c r="BD231" s="386" t="s">
        <v>20</v>
      </c>
      <c r="BE231" s="348" t="s">
        <v>1449</v>
      </c>
      <c r="BF231" s="141" t="s">
        <v>10</v>
      </c>
      <c r="BG231" s="347"/>
      <c r="BH231" s="412">
        <v>5.5</v>
      </c>
      <c r="BI231" s="348" t="s">
        <v>1450</v>
      </c>
      <c r="BJ231" s="362" t="s">
        <v>20</v>
      </c>
      <c r="BK231" s="362"/>
      <c r="BL231" s="362"/>
      <c r="BM231" s="362"/>
      <c r="BN231" s="362">
        <v>6.875</v>
      </c>
      <c r="BO231" s="362"/>
      <c r="BP231" s="351">
        <v>5.125</v>
      </c>
      <c r="BQ231" s="379"/>
      <c r="BR231" s="357">
        <v>4</v>
      </c>
      <c r="BS231" s="394"/>
      <c r="BT231" s="355">
        <v>4.75</v>
      </c>
      <c r="BU231" s="348" t="s">
        <v>10</v>
      </c>
      <c r="BV231" s="362" t="s">
        <v>20</v>
      </c>
      <c r="BW231" s="348" t="s">
        <v>1451</v>
      </c>
      <c r="BX231" s="370">
        <v>5.75</v>
      </c>
      <c r="BY231" s="362"/>
      <c r="BZ231" s="396" t="s">
        <v>20</v>
      </c>
      <c r="CA231" s="379"/>
      <c r="CB231" s="362"/>
      <c r="CC231" s="348"/>
      <c r="CD231" s="362">
        <v>6</v>
      </c>
      <c r="CE231" s="362"/>
      <c r="CF231" s="340" t="s">
        <v>20</v>
      </c>
      <c r="CG231" s="341"/>
      <c r="CH231" s="362" t="s">
        <v>20</v>
      </c>
      <c r="CI231" s="354"/>
      <c r="CJ231" s="362">
        <v>4.5</v>
      </c>
      <c r="CK231" s="348"/>
      <c r="CL231" s="362">
        <v>7</v>
      </c>
      <c r="CM231" s="348"/>
      <c r="CN231" s="355" t="s">
        <v>20</v>
      </c>
      <c r="CO231" s="348" t="s">
        <v>1452</v>
      </c>
      <c r="CP231" s="355">
        <v>4.7</v>
      </c>
      <c r="CQ231" s="362"/>
      <c r="CR231" s="362" t="s">
        <v>20</v>
      </c>
      <c r="CS231" s="362"/>
      <c r="CT231" s="342" t="s">
        <v>20</v>
      </c>
      <c r="CU231" s="347" t="s">
        <v>1453</v>
      </c>
      <c r="CV231" s="362">
        <v>6.5</v>
      </c>
      <c r="CW231" s="348" t="s">
        <v>673</v>
      </c>
      <c r="CX231" s="362">
        <v>6</v>
      </c>
      <c r="CY231" s="348"/>
      <c r="CZ231" s="348">
        <v>5</v>
      </c>
      <c r="DA231" s="348"/>
      <c r="DB231" s="340">
        <v>4</v>
      </c>
      <c r="DC231" s="341" t="s">
        <v>1199</v>
      </c>
      <c r="DD231" s="331" t="s">
        <v>10</v>
      </c>
      <c r="DE231" s="331">
        <f t="shared" si="7"/>
        <v>28</v>
      </c>
    </row>
    <row r="232" spans="1:109" ht="19.149999999999999" customHeight="1" x14ac:dyDescent="0.3">
      <c r="A232" s="331">
        <v>128</v>
      </c>
      <c r="B232" s="328">
        <v>56172</v>
      </c>
      <c r="C232" s="330">
        <v>106</v>
      </c>
      <c r="D232" s="329" t="s">
        <v>224</v>
      </c>
      <c r="E232" s="329"/>
      <c r="F232" s="336" t="s">
        <v>20</v>
      </c>
      <c r="G232" s="338"/>
      <c r="H232" s="340"/>
      <c r="I232" s="340"/>
      <c r="J232" s="342">
        <v>6.5</v>
      </c>
      <c r="K232" s="347"/>
      <c r="L232" s="351" t="s">
        <v>20</v>
      </c>
      <c r="M232" s="352"/>
      <c r="N232" s="345" t="s">
        <v>20</v>
      </c>
      <c r="O232" s="347"/>
      <c r="P232" s="340" t="s">
        <v>20</v>
      </c>
      <c r="Q232" s="341"/>
      <c r="R232" s="358">
        <v>6.35</v>
      </c>
      <c r="S232" s="347"/>
      <c r="T232" s="360">
        <v>0.39800000000000002</v>
      </c>
      <c r="U232" s="348" t="s">
        <v>587</v>
      </c>
      <c r="V232" s="365">
        <v>5.75</v>
      </c>
      <c r="W232" s="405" t="s">
        <v>1454</v>
      </c>
      <c r="X232" s="370">
        <v>6</v>
      </c>
      <c r="Y232" s="373" t="s">
        <v>715</v>
      </c>
      <c r="Z232" s="362" t="s">
        <v>20</v>
      </c>
      <c r="AA232" s="348" t="s">
        <v>602</v>
      </c>
      <c r="AB232" s="362">
        <v>4</v>
      </c>
      <c r="AC232" s="348"/>
      <c r="AD232" s="362" t="s">
        <v>20</v>
      </c>
      <c r="AE232" s="348"/>
      <c r="AF232" s="112" t="s">
        <v>20</v>
      </c>
      <c r="AG232" s="348"/>
      <c r="AH232" s="340" t="s">
        <v>20</v>
      </c>
      <c r="AI232" s="341"/>
      <c r="AJ232" s="362">
        <v>6</v>
      </c>
      <c r="AK232" s="348" t="s">
        <v>1455</v>
      </c>
      <c r="AL232" s="342" t="s">
        <v>20</v>
      </c>
      <c r="AM232" s="353"/>
      <c r="AN232" s="362" t="s">
        <v>20</v>
      </c>
      <c r="AO232" s="348"/>
      <c r="AP232" s="351" t="s">
        <v>20</v>
      </c>
      <c r="AQ232" s="379"/>
      <c r="AR232" s="362" t="s">
        <v>20</v>
      </c>
      <c r="AS232" s="348"/>
      <c r="AT232" s="351">
        <v>6</v>
      </c>
      <c r="AU232" s="379"/>
      <c r="AV232" s="351" t="s">
        <v>20</v>
      </c>
      <c r="AW232" s="379"/>
      <c r="AX232" s="380" t="s">
        <v>20</v>
      </c>
      <c r="AY232" s="362"/>
      <c r="AZ232" s="382">
        <v>6.875</v>
      </c>
      <c r="BA232" s="347"/>
      <c r="BB232" s="362" t="s">
        <v>20</v>
      </c>
      <c r="BC232" s="347"/>
      <c r="BD232" s="386" t="s">
        <v>20</v>
      </c>
      <c r="BE232" s="362"/>
      <c r="BF232" s="141"/>
      <c r="BG232" s="347"/>
      <c r="BH232" s="382">
        <v>5.5</v>
      </c>
      <c r="BI232" s="348" t="s">
        <v>1321</v>
      </c>
      <c r="BJ232" s="362" t="s">
        <v>20</v>
      </c>
      <c r="BK232" s="362"/>
      <c r="BL232" s="362"/>
      <c r="BM232" s="362"/>
      <c r="BN232" s="362">
        <v>6.875</v>
      </c>
      <c r="BO232" s="362"/>
      <c r="BP232" s="351">
        <v>5.125</v>
      </c>
      <c r="BQ232" s="379"/>
      <c r="BR232" s="357">
        <v>4</v>
      </c>
      <c r="BS232" s="394"/>
      <c r="BT232" s="362" t="s">
        <v>20</v>
      </c>
      <c r="BU232" s="362"/>
      <c r="BV232" s="362" t="s">
        <v>20</v>
      </c>
      <c r="BW232" s="362"/>
      <c r="BX232" s="370">
        <v>5.75</v>
      </c>
      <c r="BY232" s="348" t="s">
        <v>1456</v>
      </c>
      <c r="BZ232" s="396" t="s">
        <v>20</v>
      </c>
      <c r="CA232" s="379"/>
      <c r="CB232" s="362"/>
      <c r="CC232" s="348"/>
      <c r="CD232" s="362">
        <v>6</v>
      </c>
      <c r="CE232" s="362"/>
      <c r="CF232" s="340" t="s">
        <v>20</v>
      </c>
      <c r="CG232" s="341"/>
      <c r="CH232" s="362" t="s">
        <v>20</v>
      </c>
      <c r="CI232" s="354"/>
      <c r="CJ232" s="362">
        <v>4.5</v>
      </c>
      <c r="CK232" s="348"/>
      <c r="CL232" s="362" t="s">
        <v>20</v>
      </c>
      <c r="CM232" s="348"/>
      <c r="CN232" s="355">
        <v>6.25</v>
      </c>
      <c r="CO232" s="348"/>
      <c r="CP232" s="355" t="s">
        <v>20</v>
      </c>
      <c r="CQ232" s="348" t="s">
        <v>1208</v>
      </c>
      <c r="CR232" s="362" t="s">
        <v>20</v>
      </c>
      <c r="CS232" s="362"/>
      <c r="CT232" s="342" t="s">
        <v>20</v>
      </c>
      <c r="CU232" s="342"/>
      <c r="CV232" s="362">
        <v>1.5</v>
      </c>
      <c r="CW232" s="348" t="s">
        <v>590</v>
      </c>
      <c r="CX232" s="362">
        <v>6</v>
      </c>
      <c r="CY232" s="348"/>
      <c r="CZ232" s="348" t="s">
        <v>20</v>
      </c>
      <c r="DA232" s="348" t="s">
        <v>1457</v>
      </c>
      <c r="DB232" s="340" t="s">
        <v>20</v>
      </c>
      <c r="DC232" s="341" t="s">
        <v>1458</v>
      </c>
      <c r="DD232" s="331" t="s">
        <v>10</v>
      </c>
      <c r="DE232" s="331">
        <f t="shared" si="7"/>
        <v>19</v>
      </c>
    </row>
    <row r="233" spans="1:109" ht="19.149999999999999" customHeight="1" x14ac:dyDescent="0.3">
      <c r="A233" s="105">
        <v>130</v>
      </c>
      <c r="B233" s="328"/>
      <c r="C233" s="331"/>
      <c r="D233" s="332" t="s">
        <v>225</v>
      </c>
      <c r="E233" s="332"/>
      <c r="F233" s="336" t="s">
        <v>18</v>
      </c>
      <c r="G233" s="338"/>
      <c r="H233" s="340" t="s">
        <v>18</v>
      </c>
      <c r="I233" s="340"/>
      <c r="J233" s="340" t="s">
        <v>18</v>
      </c>
      <c r="K233" s="347"/>
      <c r="L233" s="350" t="s">
        <v>18</v>
      </c>
      <c r="M233" s="352"/>
      <c r="N233" s="345" t="s">
        <v>18</v>
      </c>
      <c r="O233" s="347"/>
      <c r="P233" s="355" t="s">
        <v>18</v>
      </c>
      <c r="Q233" s="341"/>
      <c r="R233" s="355" t="s">
        <v>18</v>
      </c>
      <c r="S233" s="347"/>
      <c r="T233" s="355" t="s">
        <v>18</v>
      </c>
      <c r="U233" s="348"/>
      <c r="V233" s="355" t="s">
        <v>18</v>
      </c>
      <c r="W233" s="368"/>
      <c r="X233" s="355" t="s">
        <v>18</v>
      </c>
      <c r="Y233" s="373"/>
      <c r="Z233" s="355" t="s">
        <v>18</v>
      </c>
      <c r="AA233" s="348"/>
      <c r="AB233" s="355" t="s">
        <v>18</v>
      </c>
      <c r="AC233" s="348"/>
      <c r="AD233" s="355" t="s">
        <v>18</v>
      </c>
      <c r="AE233" s="348"/>
      <c r="AF233" s="112" t="s">
        <v>18</v>
      </c>
      <c r="AG233" s="348"/>
      <c r="AH233" s="112" t="s">
        <v>18</v>
      </c>
      <c r="AI233" s="341"/>
      <c r="AJ233" s="112" t="s">
        <v>18</v>
      </c>
      <c r="AK233" s="348"/>
      <c r="AL233" s="112" t="s">
        <v>18</v>
      </c>
      <c r="AM233" s="353"/>
      <c r="AN233" s="112" t="s">
        <v>18</v>
      </c>
      <c r="AO233" s="348"/>
      <c r="AP233" s="378" t="s">
        <v>18</v>
      </c>
      <c r="AQ233" s="379"/>
      <c r="AR233" s="112" t="s">
        <v>18</v>
      </c>
      <c r="AS233" s="348"/>
      <c r="AT233" s="350" t="s">
        <v>18</v>
      </c>
      <c r="AU233" s="379"/>
      <c r="AV233" s="350" t="s">
        <v>18</v>
      </c>
      <c r="AW233" s="379"/>
      <c r="AX233" s="112" t="s">
        <v>18</v>
      </c>
      <c r="AY233" s="348"/>
      <c r="AZ233" s="112" t="s">
        <v>18</v>
      </c>
      <c r="BA233" s="347"/>
      <c r="BB233" s="362" t="s">
        <v>18</v>
      </c>
      <c r="BC233" s="347"/>
      <c r="BD233" s="112" t="s">
        <v>18</v>
      </c>
      <c r="BE233" s="348"/>
      <c r="BF233" s="362" t="s">
        <v>18</v>
      </c>
      <c r="BG233" s="347"/>
      <c r="BH233" s="362" t="s">
        <v>18</v>
      </c>
      <c r="BI233" s="348"/>
      <c r="BJ233" s="112" t="s">
        <v>18</v>
      </c>
      <c r="BK233" s="348"/>
      <c r="BL233" s="362" t="s">
        <v>18</v>
      </c>
      <c r="BM233" s="362"/>
      <c r="BN233" s="112" t="s">
        <v>18</v>
      </c>
      <c r="BO233" s="348"/>
      <c r="BP233" s="350" t="s">
        <v>18</v>
      </c>
      <c r="BQ233" s="379"/>
      <c r="BR233" s="112" t="s">
        <v>18</v>
      </c>
      <c r="BS233" s="394"/>
      <c r="BT233" s="362" t="s">
        <v>18</v>
      </c>
      <c r="BU233" s="348"/>
      <c r="BV233" s="112" t="s">
        <v>18</v>
      </c>
      <c r="BW233" s="348"/>
      <c r="BX233" s="362" t="s">
        <v>18</v>
      </c>
      <c r="BY233" s="348"/>
      <c r="BZ233" s="350" t="s">
        <v>18</v>
      </c>
      <c r="CA233" s="379"/>
      <c r="CB233" s="112" t="s">
        <v>18</v>
      </c>
      <c r="CC233" s="348"/>
      <c r="CD233" s="112" t="s">
        <v>18</v>
      </c>
      <c r="CE233" s="348"/>
      <c r="CF233" s="362" t="s">
        <v>18</v>
      </c>
      <c r="CG233" s="341"/>
      <c r="CH233" s="112" t="s">
        <v>18</v>
      </c>
      <c r="CI233" s="354"/>
      <c r="CJ233" s="112" t="s">
        <v>18</v>
      </c>
      <c r="CK233" s="348"/>
      <c r="CL233" s="112" t="s">
        <v>18</v>
      </c>
      <c r="CM233" s="348"/>
      <c r="CN233" s="362" t="s">
        <v>18</v>
      </c>
      <c r="CO233" s="348"/>
      <c r="CP233" s="362" t="s">
        <v>18</v>
      </c>
      <c r="CQ233" s="348"/>
      <c r="CR233" s="112" t="s">
        <v>18</v>
      </c>
      <c r="CS233" s="348"/>
      <c r="CT233" s="112" t="s">
        <v>18</v>
      </c>
      <c r="CU233" s="347"/>
      <c r="CV233" s="112" t="s">
        <v>18</v>
      </c>
      <c r="CW233" s="348"/>
      <c r="CX233" s="362" t="s">
        <v>18</v>
      </c>
      <c r="CY233" s="348"/>
      <c r="CZ233" s="362" t="s">
        <v>18</v>
      </c>
      <c r="DA233" s="348"/>
      <c r="DB233" s="112" t="s">
        <v>18</v>
      </c>
      <c r="DC233" s="341"/>
      <c r="DD233" s="331"/>
      <c r="DE233" s="331"/>
    </row>
    <row r="234" spans="1:109" ht="19.149999999999999" customHeight="1" x14ac:dyDescent="0.3">
      <c r="A234" s="331">
        <v>133</v>
      </c>
      <c r="B234" s="123">
        <v>0</v>
      </c>
      <c r="C234" s="6">
        <v>109</v>
      </c>
      <c r="D234" s="8" t="s">
        <v>231</v>
      </c>
      <c r="E234" s="8"/>
      <c r="F234" s="32">
        <v>4</v>
      </c>
      <c r="G234" s="14"/>
      <c r="H234" s="30" t="s">
        <v>10</v>
      </c>
      <c r="I234" s="30"/>
      <c r="J234" s="53">
        <v>6.5</v>
      </c>
      <c r="K234" s="109"/>
      <c r="L234" s="52" t="s">
        <v>20</v>
      </c>
      <c r="N234" s="108" t="s">
        <v>20</v>
      </c>
      <c r="O234" s="109" t="s">
        <v>1489</v>
      </c>
      <c r="P234" s="30" t="s">
        <v>20</v>
      </c>
      <c r="Q234" s="31"/>
      <c r="R234" s="240">
        <v>1</v>
      </c>
      <c r="S234" s="109" t="s">
        <v>232</v>
      </c>
      <c r="T234" s="22">
        <v>0.39800000000000002</v>
      </c>
      <c r="U234" s="17" t="s">
        <v>587</v>
      </c>
      <c r="V234" s="110">
        <v>5.75</v>
      </c>
      <c r="W234" s="54"/>
      <c r="X234" s="125" t="s">
        <v>20</v>
      </c>
      <c r="Y234" s="25" t="s">
        <v>1490</v>
      </c>
      <c r="Z234" s="29">
        <v>4</v>
      </c>
      <c r="AA234" s="17" t="s">
        <v>602</v>
      </c>
      <c r="AB234" s="53">
        <v>4</v>
      </c>
      <c r="AC234" s="17"/>
      <c r="AD234" s="29" t="s">
        <v>20</v>
      </c>
      <c r="AE234" s="17"/>
      <c r="AF234" s="112" t="s">
        <v>20</v>
      </c>
      <c r="AG234" s="17"/>
      <c r="AH234" s="30">
        <v>7</v>
      </c>
      <c r="AJ234" s="29" t="s">
        <v>20</v>
      </c>
      <c r="AK234" s="17"/>
      <c r="AL234" s="53" t="s">
        <v>20</v>
      </c>
      <c r="AN234" s="29" t="s">
        <v>20</v>
      </c>
      <c r="AO234" s="17" t="s">
        <v>1491</v>
      </c>
      <c r="AP234" s="52">
        <v>5</v>
      </c>
      <c r="AQ234" s="114" t="s">
        <v>1492</v>
      </c>
      <c r="AR234" s="111" t="s">
        <v>20</v>
      </c>
      <c r="AS234" s="17"/>
      <c r="AT234" s="52" t="s">
        <v>20</v>
      </c>
      <c r="AU234" s="114"/>
      <c r="AV234" s="52" t="s">
        <v>20</v>
      </c>
      <c r="AW234" s="114"/>
      <c r="AX234" s="136">
        <v>6</v>
      </c>
      <c r="AY234" s="17" t="s">
        <v>1493</v>
      </c>
      <c r="AZ234" s="233" t="s">
        <v>20</v>
      </c>
      <c r="BA234" s="109" t="s">
        <v>1494</v>
      </c>
      <c r="BB234" s="29">
        <v>7</v>
      </c>
      <c r="BC234" s="109"/>
      <c r="BD234" s="115" t="s">
        <v>20</v>
      </c>
      <c r="BE234" s="17"/>
      <c r="BF234" s="141"/>
      <c r="BG234" s="109"/>
      <c r="BH234" s="63">
        <v>5.5</v>
      </c>
      <c r="BI234" s="17"/>
      <c r="BJ234" s="29" t="s">
        <v>20</v>
      </c>
      <c r="BK234" s="17"/>
      <c r="BL234" s="29"/>
      <c r="BM234" s="29"/>
      <c r="BN234" s="29" t="s">
        <v>20</v>
      </c>
      <c r="BO234" s="17" t="s">
        <v>1495</v>
      </c>
      <c r="BP234" s="52">
        <v>5.125</v>
      </c>
      <c r="BQ234" s="114"/>
      <c r="BR234" s="117" t="s">
        <v>20</v>
      </c>
      <c r="BS234" s="118"/>
      <c r="BT234" s="29" t="s">
        <v>20</v>
      </c>
      <c r="BU234" s="17" t="s">
        <v>1482</v>
      </c>
      <c r="BV234" s="29" t="s">
        <v>20</v>
      </c>
      <c r="BW234" s="17"/>
      <c r="BX234" s="53" t="s">
        <v>20</v>
      </c>
      <c r="BY234" s="17" t="s">
        <v>1496</v>
      </c>
      <c r="BZ234" s="119" t="s">
        <v>20</v>
      </c>
      <c r="CA234" s="114"/>
      <c r="CB234" s="29"/>
      <c r="CC234" s="17"/>
      <c r="CD234" s="29" t="s">
        <v>20</v>
      </c>
      <c r="CE234" s="17" t="s">
        <v>1497</v>
      </c>
      <c r="CF234" s="30" t="s">
        <v>20</v>
      </c>
      <c r="CG234" s="31"/>
      <c r="CH234" s="29">
        <v>6</v>
      </c>
      <c r="CI234" s="57" t="s">
        <v>1485</v>
      </c>
      <c r="CJ234" s="29">
        <v>4.5</v>
      </c>
      <c r="CK234" s="17"/>
      <c r="CL234" s="29">
        <v>7</v>
      </c>
      <c r="CM234" s="17"/>
      <c r="CN234" s="64">
        <v>6.25</v>
      </c>
      <c r="CO234" s="17" t="s">
        <v>10</v>
      </c>
      <c r="CP234" s="64" t="s">
        <v>20</v>
      </c>
      <c r="CQ234" s="17"/>
      <c r="CR234" s="29" t="s">
        <v>20</v>
      </c>
      <c r="CS234" s="17"/>
      <c r="CT234" s="53" t="s">
        <v>20</v>
      </c>
      <c r="CU234" s="109" t="s">
        <v>10</v>
      </c>
      <c r="CV234" s="29">
        <v>6.5</v>
      </c>
      <c r="CW234" s="17" t="s">
        <v>1498</v>
      </c>
      <c r="CX234" s="29">
        <v>6</v>
      </c>
      <c r="CY234" s="17"/>
      <c r="CZ234" s="17" t="s">
        <v>20</v>
      </c>
      <c r="DA234" s="17" t="s">
        <v>1499</v>
      </c>
      <c r="DB234" s="30">
        <v>4</v>
      </c>
      <c r="DC234" s="31" t="s">
        <v>1500</v>
      </c>
      <c r="DD234" t="s">
        <v>10</v>
      </c>
      <c r="DE234">
        <f t="shared" ref="DE234:DE240" si="8">COUNT(F234:DB234)</f>
        <v>20</v>
      </c>
    </row>
    <row r="235" spans="1:109" ht="19.149999999999999" customHeight="1" x14ac:dyDescent="0.3">
      <c r="A235" s="105">
        <v>134</v>
      </c>
      <c r="B235" s="123">
        <v>541511</v>
      </c>
      <c r="C235" s="6">
        <v>110</v>
      </c>
      <c r="D235" s="8" t="s">
        <v>233</v>
      </c>
      <c r="E235" s="8"/>
      <c r="F235" s="32" t="s">
        <v>20</v>
      </c>
      <c r="G235" s="14"/>
      <c r="H235" s="30" t="s">
        <v>10</v>
      </c>
      <c r="I235" s="30"/>
      <c r="J235" s="53" t="s">
        <v>20</v>
      </c>
      <c r="K235" s="109" t="s">
        <v>1501</v>
      </c>
      <c r="L235" s="52" t="s">
        <v>20</v>
      </c>
      <c r="N235" s="108" t="s">
        <v>20</v>
      </c>
      <c r="O235" s="109"/>
      <c r="P235" s="30" t="s">
        <v>20</v>
      </c>
      <c r="Q235" s="31"/>
      <c r="R235" s="240">
        <v>1</v>
      </c>
      <c r="S235" s="109"/>
      <c r="T235" s="22">
        <v>0.39800000000000002</v>
      </c>
      <c r="U235" s="17" t="s">
        <v>587</v>
      </c>
      <c r="V235" s="110">
        <v>5.75</v>
      </c>
      <c r="W235" s="54" t="s">
        <v>10</v>
      </c>
      <c r="X235" s="125" t="s">
        <v>20</v>
      </c>
      <c r="Y235" s="25" t="s">
        <v>1502</v>
      </c>
      <c r="Z235" s="29" t="s">
        <v>20</v>
      </c>
      <c r="AA235" s="17" t="s">
        <v>602</v>
      </c>
      <c r="AB235" s="53">
        <v>4</v>
      </c>
      <c r="AC235" s="17" t="s">
        <v>1474</v>
      </c>
      <c r="AD235" s="29" t="s">
        <v>20</v>
      </c>
      <c r="AE235" s="17"/>
      <c r="AF235" s="112" t="s">
        <v>20</v>
      </c>
      <c r="AG235" s="17"/>
      <c r="AH235" s="30" t="s">
        <v>20</v>
      </c>
      <c r="AJ235" s="29" t="s">
        <v>20</v>
      </c>
      <c r="AK235" s="17"/>
      <c r="AL235" s="53" t="s">
        <v>20</v>
      </c>
      <c r="AN235" s="29" t="s">
        <v>20</v>
      </c>
      <c r="AO235" s="17" t="s">
        <v>1491</v>
      </c>
      <c r="AP235" s="52">
        <v>5</v>
      </c>
      <c r="AQ235" s="114" t="s">
        <v>1492</v>
      </c>
      <c r="AR235" s="111" t="s">
        <v>20</v>
      </c>
      <c r="AS235" s="17"/>
      <c r="AT235" s="52" t="s">
        <v>20</v>
      </c>
      <c r="AU235" s="114"/>
      <c r="AV235" s="52" t="s">
        <v>20</v>
      </c>
      <c r="AW235" s="114"/>
      <c r="AX235" s="59" t="s">
        <v>20</v>
      </c>
      <c r="AY235" s="17"/>
      <c r="AZ235" s="60" t="s">
        <v>20</v>
      </c>
      <c r="BA235" s="109"/>
      <c r="BB235" s="29">
        <v>7</v>
      </c>
      <c r="BC235" s="109"/>
      <c r="BD235" s="115" t="s">
        <v>20</v>
      </c>
      <c r="BE235" s="17"/>
      <c r="BF235" s="141" t="s">
        <v>10</v>
      </c>
      <c r="BG235" s="109"/>
      <c r="BH235" s="60">
        <v>5.5</v>
      </c>
      <c r="BI235" s="17" t="s">
        <v>1503</v>
      </c>
      <c r="BJ235" s="29" t="s">
        <v>20</v>
      </c>
      <c r="BK235" s="17"/>
      <c r="BL235" s="29"/>
      <c r="BM235" s="29"/>
      <c r="BN235" s="29" t="s">
        <v>20</v>
      </c>
      <c r="BO235" s="17" t="s">
        <v>1495</v>
      </c>
      <c r="BP235" s="52">
        <v>5.125</v>
      </c>
      <c r="BQ235" s="114"/>
      <c r="BR235" s="117" t="s">
        <v>20</v>
      </c>
      <c r="BS235" s="118"/>
      <c r="BT235" s="29" t="s">
        <v>20</v>
      </c>
      <c r="BU235" s="17" t="s">
        <v>1504</v>
      </c>
      <c r="BV235" s="29" t="s">
        <v>20</v>
      </c>
      <c r="BW235" s="17"/>
      <c r="BX235" s="29" t="s">
        <v>20</v>
      </c>
      <c r="BY235" s="17" t="s">
        <v>1505</v>
      </c>
      <c r="BZ235" s="119" t="s">
        <v>20</v>
      </c>
      <c r="CA235" s="114"/>
      <c r="CB235" s="29"/>
      <c r="CC235" s="17"/>
      <c r="CD235" s="29" t="s">
        <v>20</v>
      </c>
      <c r="CE235" s="17"/>
      <c r="CF235" s="30" t="s">
        <v>20</v>
      </c>
      <c r="CG235" s="31"/>
      <c r="CH235" s="29">
        <v>6</v>
      </c>
      <c r="CI235" s="57" t="s">
        <v>1485</v>
      </c>
      <c r="CJ235" s="29">
        <v>4.5</v>
      </c>
      <c r="CK235" s="17"/>
      <c r="CL235" s="53">
        <v>7</v>
      </c>
      <c r="CM235" s="126" t="s">
        <v>1506</v>
      </c>
      <c r="CN235" s="127">
        <v>6.25</v>
      </c>
      <c r="CO235" s="139" t="s">
        <v>1507</v>
      </c>
      <c r="CP235" s="64" t="s">
        <v>20</v>
      </c>
      <c r="CQ235" s="17"/>
      <c r="CR235" s="29" t="s">
        <v>20</v>
      </c>
      <c r="CS235" s="17"/>
      <c r="CT235" s="53" t="s">
        <v>20</v>
      </c>
      <c r="CU235" s="109" t="s">
        <v>1470</v>
      </c>
      <c r="CV235" s="133">
        <v>1.5</v>
      </c>
      <c r="CW235" s="17" t="s">
        <v>590</v>
      </c>
      <c r="CX235" s="53">
        <v>6</v>
      </c>
      <c r="CY235" s="17" t="s">
        <v>1508</v>
      </c>
      <c r="CZ235" s="17" t="s">
        <v>20</v>
      </c>
      <c r="DA235" s="17"/>
      <c r="DB235" s="30" t="s">
        <v>20</v>
      </c>
      <c r="DC235" s="31" t="s">
        <v>1509</v>
      </c>
      <c r="DD235" t="s">
        <v>10</v>
      </c>
      <c r="DE235">
        <f t="shared" si="8"/>
        <v>14</v>
      </c>
    </row>
    <row r="236" spans="1:109" ht="19.149999999999999" customHeight="1" x14ac:dyDescent="0.3">
      <c r="A236" s="331">
        <v>135</v>
      </c>
      <c r="B236" s="123">
        <v>517919</v>
      </c>
      <c r="C236" s="6">
        <v>111</v>
      </c>
      <c r="D236" s="8" t="s">
        <v>2488</v>
      </c>
      <c r="E236" s="8"/>
      <c r="F236" s="32" t="s">
        <v>20</v>
      </c>
      <c r="G236" s="14" t="s">
        <v>1510</v>
      </c>
      <c r="H236" s="30" t="s">
        <v>10</v>
      </c>
      <c r="I236" s="30"/>
      <c r="J236" s="53" t="s">
        <v>20</v>
      </c>
      <c r="K236" s="109"/>
      <c r="L236" s="52" t="s">
        <v>20</v>
      </c>
      <c r="N236" s="108" t="s">
        <v>20</v>
      </c>
      <c r="O236" s="109"/>
      <c r="P236" s="30" t="s">
        <v>20</v>
      </c>
      <c r="Q236" s="31"/>
      <c r="R236" s="240" t="s">
        <v>20</v>
      </c>
      <c r="S236" s="109"/>
      <c r="T236" s="22" t="s">
        <v>20</v>
      </c>
      <c r="U236" s="17"/>
      <c r="V236" s="145" t="s">
        <v>20</v>
      </c>
      <c r="W236" s="241" t="s">
        <v>1511</v>
      </c>
      <c r="X236" s="125" t="s">
        <v>1512</v>
      </c>
      <c r="Y236" s="25"/>
      <c r="Z236" s="29" t="s">
        <v>20</v>
      </c>
      <c r="AA236" s="17" t="s">
        <v>602</v>
      </c>
      <c r="AB236" s="29">
        <v>4</v>
      </c>
      <c r="AC236" s="17" t="s">
        <v>1513</v>
      </c>
      <c r="AD236" s="29" t="s">
        <v>20</v>
      </c>
      <c r="AE236" s="17"/>
      <c r="AF236" s="112" t="s">
        <v>20</v>
      </c>
      <c r="AG236" s="17"/>
      <c r="AH236" s="30" t="s">
        <v>20</v>
      </c>
      <c r="AJ236" s="29" t="s">
        <v>20</v>
      </c>
      <c r="AK236" s="17"/>
      <c r="AL236" s="53" t="s">
        <v>20</v>
      </c>
      <c r="AN236" s="29" t="s">
        <v>20</v>
      </c>
      <c r="AO236" s="17"/>
      <c r="AP236" s="52" t="s">
        <v>20</v>
      </c>
      <c r="AQ236" s="114"/>
      <c r="AR236" s="111" t="s">
        <v>20</v>
      </c>
      <c r="AS236" s="17"/>
      <c r="AT236" s="52" t="s">
        <v>20</v>
      </c>
      <c r="AU236" s="114"/>
      <c r="AV236" s="52" t="s">
        <v>20</v>
      </c>
      <c r="AW236" s="114" t="s">
        <v>235</v>
      </c>
      <c r="AX236" s="59" t="s">
        <v>20</v>
      </c>
      <c r="AY236" s="17"/>
      <c r="AZ236" s="60" t="s">
        <v>20</v>
      </c>
      <c r="BA236" s="109" t="s">
        <v>1514</v>
      </c>
      <c r="BB236" s="111" t="s">
        <v>20</v>
      </c>
      <c r="BC236" s="109"/>
      <c r="BD236" s="115" t="s">
        <v>20</v>
      </c>
      <c r="BE236" s="17"/>
      <c r="BF236" s="141"/>
      <c r="BG236" s="109"/>
      <c r="BH236" s="63" t="s">
        <v>20</v>
      </c>
      <c r="BI236" s="17"/>
      <c r="BJ236" s="29" t="s">
        <v>20</v>
      </c>
      <c r="BK236" s="17"/>
      <c r="BL236" s="53"/>
      <c r="BM236" s="17"/>
      <c r="BN236" s="29" t="s">
        <v>20</v>
      </c>
      <c r="BO236" s="17" t="s">
        <v>1515</v>
      </c>
      <c r="BP236" s="52">
        <v>5.125</v>
      </c>
      <c r="BQ236" s="114"/>
      <c r="BR236" s="117" t="s">
        <v>20</v>
      </c>
      <c r="BS236" s="118"/>
      <c r="BT236" s="29" t="s">
        <v>20</v>
      </c>
      <c r="BU236" s="17"/>
      <c r="BV236" s="29">
        <v>5</v>
      </c>
      <c r="BW236" s="17" t="s">
        <v>1516</v>
      </c>
      <c r="BX236" s="111">
        <v>5.75</v>
      </c>
      <c r="BY236" s="17" t="s">
        <v>1517</v>
      </c>
      <c r="BZ236" s="119" t="s">
        <v>20</v>
      </c>
      <c r="CA236" s="114"/>
      <c r="CB236" s="29"/>
      <c r="CC236" s="17"/>
      <c r="CD236" s="29" t="s">
        <v>20</v>
      </c>
      <c r="CE236" s="17"/>
      <c r="CF236" s="30" t="s">
        <v>20</v>
      </c>
      <c r="CG236" s="31"/>
      <c r="CH236" s="29" t="s">
        <v>20</v>
      </c>
      <c r="CI236" s="57" t="s">
        <v>1518</v>
      </c>
      <c r="CJ236" s="29">
        <v>4.5</v>
      </c>
      <c r="CK236" s="17"/>
      <c r="CL236" s="53" t="s">
        <v>20</v>
      </c>
      <c r="CM236" s="126"/>
      <c r="CN236" s="64">
        <v>6.25</v>
      </c>
      <c r="CO236" s="17" t="s">
        <v>1519</v>
      </c>
      <c r="CP236" s="64" t="s">
        <v>20</v>
      </c>
      <c r="CQ236" s="17"/>
      <c r="CR236" s="29" t="s">
        <v>20</v>
      </c>
      <c r="CS236" s="17"/>
      <c r="CT236" s="53" t="s">
        <v>20</v>
      </c>
      <c r="CU236" s="109"/>
      <c r="CV236" s="133">
        <v>6.5</v>
      </c>
      <c r="CW236" s="17" t="s">
        <v>673</v>
      </c>
      <c r="CX236" s="29" t="s">
        <v>20</v>
      </c>
      <c r="CY236" s="17"/>
      <c r="CZ236" s="17">
        <v>5</v>
      </c>
      <c r="DA236" s="17" t="s">
        <v>1520</v>
      </c>
      <c r="DB236" s="30" t="s">
        <v>20</v>
      </c>
      <c r="DC236" s="31" t="s">
        <v>1521</v>
      </c>
      <c r="DD236" t="s">
        <v>10</v>
      </c>
      <c r="DE236">
        <f t="shared" si="8"/>
        <v>8</v>
      </c>
    </row>
    <row r="237" spans="1:109" ht="19.149999999999999" customHeight="1" x14ac:dyDescent="0.3">
      <c r="A237" s="105">
        <v>136</v>
      </c>
      <c r="B237" s="123">
        <v>517110</v>
      </c>
      <c r="C237" s="6">
        <v>112</v>
      </c>
      <c r="D237" s="8" t="s">
        <v>2489</v>
      </c>
      <c r="E237" s="8"/>
      <c r="F237" s="32">
        <v>6</v>
      </c>
      <c r="G237" s="14" t="s">
        <v>1522</v>
      </c>
      <c r="H237" s="30" t="s">
        <v>10</v>
      </c>
      <c r="I237" s="30"/>
      <c r="J237" s="53" t="s">
        <v>20</v>
      </c>
      <c r="K237" s="109"/>
      <c r="L237" s="52" t="s">
        <v>20</v>
      </c>
      <c r="N237" s="108" t="s">
        <v>20</v>
      </c>
      <c r="O237" s="109"/>
      <c r="P237" s="30" t="s">
        <v>20</v>
      </c>
      <c r="Q237" s="31"/>
      <c r="R237" s="240" t="s">
        <v>20</v>
      </c>
      <c r="S237" s="109"/>
      <c r="T237" s="22" t="s">
        <v>20</v>
      </c>
      <c r="U237" s="17"/>
      <c r="V237" s="145" t="s">
        <v>20</v>
      </c>
      <c r="W237" s="241" t="s">
        <v>1511</v>
      </c>
      <c r="X237" s="125" t="s">
        <v>1512</v>
      </c>
      <c r="Y237" s="25"/>
      <c r="Z237" s="29" t="s">
        <v>20</v>
      </c>
      <c r="AA237" s="17" t="s">
        <v>602</v>
      </c>
      <c r="AB237" s="29">
        <v>4</v>
      </c>
      <c r="AC237" s="17" t="s">
        <v>1513</v>
      </c>
      <c r="AD237" s="29" t="s">
        <v>20</v>
      </c>
      <c r="AE237" s="17"/>
      <c r="AF237" s="112" t="s">
        <v>20</v>
      </c>
      <c r="AG237" s="17"/>
      <c r="AH237" s="30" t="s">
        <v>20</v>
      </c>
      <c r="AJ237" s="29" t="s">
        <v>20</v>
      </c>
      <c r="AK237" s="17"/>
      <c r="AL237" s="53" t="s">
        <v>20</v>
      </c>
      <c r="AN237" s="29" t="s">
        <v>20</v>
      </c>
      <c r="AO237" s="17"/>
      <c r="AP237" s="52" t="s">
        <v>20</v>
      </c>
      <c r="AQ237" s="114"/>
      <c r="AR237" s="111" t="s">
        <v>20</v>
      </c>
      <c r="AS237" s="17"/>
      <c r="AT237" s="52" t="s">
        <v>20</v>
      </c>
      <c r="AU237" s="114"/>
      <c r="AV237" s="52" t="s">
        <v>20</v>
      </c>
      <c r="AW237" s="114" t="s">
        <v>235</v>
      </c>
      <c r="AX237" s="59" t="s">
        <v>20</v>
      </c>
      <c r="AY237" s="17"/>
      <c r="AZ237" s="60" t="s">
        <v>20</v>
      </c>
      <c r="BA237" s="109" t="s">
        <v>1514</v>
      </c>
      <c r="BB237" s="111" t="s">
        <v>20</v>
      </c>
      <c r="BC237" s="109"/>
      <c r="BD237" s="115" t="s">
        <v>20</v>
      </c>
      <c r="BE237" s="218"/>
      <c r="BF237" s="141"/>
      <c r="BG237" s="109"/>
      <c r="BH237" s="63" t="s">
        <v>20</v>
      </c>
      <c r="BI237" s="17"/>
      <c r="BJ237" s="29" t="s">
        <v>20</v>
      </c>
      <c r="BK237" s="17"/>
      <c r="BL237" s="53"/>
      <c r="BM237" s="17"/>
      <c r="BN237" s="29" t="s">
        <v>20</v>
      </c>
      <c r="BO237" s="17" t="s">
        <v>1515</v>
      </c>
      <c r="BP237" s="52">
        <v>5.125</v>
      </c>
      <c r="BQ237" s="114" t="s">
        <v>1523</v>
      </c>
      <c r="BR237" s="117" t="s">
        <v>20</v>
      </c>
      <c r="BS237" s="118"/>
      <c r="BT237" s="29" t="s">
        <v>20</v>
      </c>
      <c r="BU237" s="17"/>
      <c r="BV237" s="29">
        <v>5</v>
      </c>
      <c r="BW237" s="17" t="s">
        <v>1524</v>
      </c>
      <c r="BX237" s="111">
        <v>5.75</v>
      </c>
      <c r="BY237" s="17" t="s">
        <v>1517</v>
      </c>
      <c r="BZ237" s="119" t="s">
        <v>20</v>
      </c>
      <c r="CA237" s="114"/>
      <c r="CB237" s="29"/>
      <c r="CC237" s="17"/>
      <c r="CD237" s="29" t="s">
        <v>20</v>
      </c>
      <c r="CE237" s="17" t="s">
        <v>1525</v>
      </c>
      <c r="CF237" s="30" t="s">
        <v>20</v>
      </c>
      <c r="CG237" s="31" t="s">
        <v>237</v>
      </c>
      <c r="CH237" s="29" t="s">
        <v>20</v>
      </c>
      <c r="CI237" s="57" t="s">
        <v>1526</v>
      </c>
      <c r="CJ237" s="29">
        <v>4.5</v>
      </c>
      <c r="CK237" s="17"/>
      <c r="CL237" s="53" t="s">
        <v>20</v>
      </c>
      <c r="CM237" s="126"/>
      <c r="CN237" s="64">
        <v>6.25</v>
      </c>
      <c r="CO237" s="17" t="s">
        <v>1519</v>
      </c>
      <c r="CP237" s="64" t="s">
        <v>20</v>
      </c>
      <c r="CQ237" s="17"/>
      <c r="CR237" s="29" t="s">
        <v>20</v>
      </c>
      <c r="CS237" s="17"/>
      <c r="CT237" s="53" t="s">
        <v>20</v>
      </c>
      <c r="CU237" s="109"/>
      <c r="CV237" s="133">
        <v>6.5</v>
      </c>
      <c r="CW237" s="17" t="s">
        <v>673</v>
      </c>
      <c r="CX237" s="29" t="s">
        <v>20</v>
      </c>
      <c r="CY237" s="17"/>
      <c r="CZ237" s="17">
        <v>5</v>
      </c>
      <c r="DA237" s="17" t="s">
        <v>1520</v>
      </c>
      <c r="DB237" s="30" t="s">
        <v>20</v>
      </c>
      <c r="DC237" s="31" t="s">
        <v>1521</v>
      </c>
      <c r="DD237" t="s">
        <v>10</v>
      </c>
      <c r="DE237">
        <f t="shared" si="8"/>
        <v>9</v>
      </c>
    </row>
    <row r="238" spans="1:109" ht="19.149999999999999" customHeight="1" x14ac:dyDescent="0.3">
      <c r="A238" s="331">
        <v>137</v>
      </c>
      <c r="B238" s="328">
        <v>519190</v>
      </c>
      <c r="C238" s="330">
        <v>113</v>
      </c>
      <c r="D238" s="329" t="s">
        <v>238</v>
      </c>
      <c r="E238" s="329"/>
      <c r="F238" s="336" t="s">
        <v>20</v>
      </c>
      <c r="G238" s="338"/>
      <c r="H238" s="340"/>
      <c r="I238" s="340"/>
      <c r="J238" s="342" t="s">
        <v>20</v>
      </c>
      <c r="K238" s="347"/>
      <c r="L238" s="351" t="s">
        <v>20</v>
      </c>
      <c r="M238" s="352" t="s">
        <v>1527</v>
      </c>
      <c r="N238" s="345" t="s">
        <v>20</v>
      </c>
      <c r="O238" s="347"/>
      <c r="P238" s="340" t="s">
        <v>20</v>
      </c>
      <c r="Q238" s="341"/>
      <c r="R238" s="402">
        <v>1</v>
      </c>
      <c r="S238" s="347"/>
      <c r="T238" s="360">
        <v>0.39800000000000002</v>
      </c>
      <c r="U238" s="348" t="s">
        <v>587</v>
      </c>
      <c r="V238" s="365">
        <v>5.75</v>
      </c>
      <c r="W238" s="368"/>
      <c r="X238" s="406" t="s">
        <v>20</v>
      </c>
      <c r="Y238" s="373" t="s">
        <v>1528</v>
      </c>
      <c r="Z238" s="362" t="s">
        <v>20</v>
      </c>
      <c r="AA238" s="348" t="s">
        <v>602</v>
      </c>
      <c r="AB238" s="362">
        <v>4</v>
      </c>
      <c r="AC238" s="348"/>
      <c r="AD238" s="362" t="s">
        <v>20</v>
      </c>
      <c r="AE238" s="348"/>
      <c r="AF238" s="112" t="s">
        <v>20</v>
      </c>
      <c r="AG238" s="348"/>
      <c r="AH238" s="340" t="s">
        <v>20</v>
      </c>
      <c r="AI238" s="341"/>
      <c r="AJ238" s="362" t="s">
        <v>20</v>
      </c>
      <c r="AK238" s="348"/>
      <c r="AL238" s="342" t="s">
        <v>20</v>
      </c>
      <c r="AM238" s="353"/>
      <c r="AN238" s="362" t="s">
        <v>20</v>
      </c>
      <c r="AO238" s="348"/>
      <c r="AP238" s="351" t="s">
        <v>20</v>
      </c>
      <c r="AQ238" s="379"/>
      <c r="AR238" s="362" t="s">
        <v>20</v>
      </c>
      <c r="AS238" s="348"/>
      <c r="AT238" s="351" t="s">
        <v>20</v>
      </c>
      <c r="AU238" s="379"/>
      <c r="AV238" s="351" t="s">
        <v>20</v>
      </c>
      <c r="AW238" s="379"/>
      <c r="AX238" s="380" t="s">
        <v>20</v>
      </c>
      <c r="AY238" s="362"/>
      <c r="AZ238" s="382" t="s">
        <v>20</v>
      </c>
      <c r="BA238" s="347"/>
      <c r="BB238" s="362" t="s">
        <v>20</v>
      </c>
      <c r="BC238" s="462" t="s">
        <v>1529</v>
      </c>
      <c r="BD238" s="386" t="s">
        <v>20</v>
      </c>
      <c r="BE238" s="362"/>
      <c r="BF238" s="141"/>
      <c r="BG238" s="347"/>
      <c r="BH238" s="382" t="s">
        <v>20</v>
      </c>
      <c r="BI238" s="348"/>
      <c r="BJ238" s="362" t="s">
        <v>20</v>
      </c>
      <c r="BK238" s="362"/>
      <c r="BL238" s="362"/>
      <c r="BM238" s="362"/>
      <c r="BN238" s="362">
        <v>6.875</v>
      </c>
      <c r="BO238" s="419"/>
      <c r="BP238" s="351">
        <v>5.125</v>
      </c>
      <c r="BQ238" s="379"/>
      <c r="BR238" s="357">
        <v>4</v>
      </c>
      <c r="BS238" s="394" t="s">
        <v>10</v>
      </c>
      <c r="BT238" s="362" t="s">
        <v>20</v>
      </c>
      <c r="BU238" s="362"/>
      <c r="BV238" s="362" t="s">
        <v>20</v>
      </c>
      <c r="BW238" s="362"/>
      <c r="BX238" s="370">
        <v>5.75</v>
      </c>
      <c r="BY238" s="348" t="s">
        <v>1517</v>
      </c>
      <c r="BZ238" s="396" t="s">
        <v>20</v>
      </c>
      <c r="CA238" s="379"/>
      <c r="CB238" s="362"/>
      <c r="CC238" s="348"/>
      <c r="CD238" s="362">
        <v>6</v>
      </c>
      <c r="CE238" s="362"/>
      <c r="CF238" s="340" t="s">
        <v>20</v>
      </c>
      <c r="CG238" s="341"/>
      <c r="CH238" s="342">
        <v>6</v>
      </c>
      <c r="CI238" s="354" t="s">
        <v>1530</v>
      </c>
      <c r="CJ238" s="362">
        <v>4.5</v>
      </c>
      <c r="CK238" s="348"/>
      <c r="CL238" s="362" t="s">
        <v>20</v>
      </c>
      <c r="CM238" s="348"/>
      <c r="CN238" s="355">
        <v>6.25</v>
      </c>
      <c r="CO238" s="348" t="s">
        <v>1531</v>
      </c>
      <c r="CP238" s="355" t="s">
        <v>20</v>
      </c>
      <c r="CQ238" s="362"/>
      <c r="CR238" s="362" t="s">
        <v>20</v>
      </c>
      <c r="CS238" s="362"/>
      <c r="CT238" s="342" t="s">
        <v>20</v>
      </c>
      <c r="CU238" s="342"/>
      <c r="CV238" s="467">
        <v>1.5</v>
      </c>
      <c r="CW238" s="348" t="s">
        <v>590</v>
      </c>
      <c r="CX238" s="362">
        <v>6</v>
      </c>
      <c r="CY238" s="348"/>
      <c r="CZ238" s="348" t="s">
        <v>20</v>
      </c>
      <c r="DA238" s="348" t="s">
        <v>1532</v>
      </c>
      <c r="DB238" s="340">
        <v>4</v>
      </c>
      <c r="DC238" s="341" t="s">
        <v>1533</v>
      </c>
      <c r="DD238" s="331" t="s">
        <v>10</v>
      </c>
      <c r="DE238" s="331">
        <f t="shared" si="8"/>
        <v>15</v>
      </c>
    </row>
    <row r="239" spans="1:109" ht="19.149999999999999" customHeight="1" x14ac:dyDescent="0.3">
      <c r="A239" s="105">
        <v>138</v>
      </c>
      <c r="B239" s="123">
        <v>518210</v>
      </c>
      <c r="C239" s="6">
        <v>114</v>
      </c>
      <c r="D239" s="8" t="s">
        <v>239</v>
      </c>
      <c r="E239" s="8"/>
      <c r="F239" s="32" t="s">
        <v>20</v>
      </c>
      <c r="G239" s="14"/>
      <c r="H239" s="30"/>
      <c r="I239" s="30"/>
      <c r="J239" s="53" t="s">
        <v>20</v>
      </c>
      <c r="K239" s="109"/>
      <c r="L239" s="52" t="s">
        <v>20</v>
      </c>
      <c r="M239" s="19" t="s">
        <v>1527</v>
      </c>
      <c r="N239" s="108" t="s">
        <v>20</v>
      </c>
      <c r="O239" s="109" t="s">
        <v>1534</v>
      </c>
      <c r="P239" s="30" t="s">
        <v>20</v>
      </c>
      <c r="Q239" s="31"/>
      <c r="R239" s="240">
        <v>1</v>
      </c>
      <c r="S239" s="109"/>
      <c r="T239" s="22">
        <v>0.39800000000000002</v>
      </c>
      <c r="U239" s="17" t="s">
        <v>587</v>
      </c>
      <c r="V239" s="110">
        <v>5.75</v>
      </c>
      <c r="W239" s="54"/>
      <c r="X239" s="125" t="s">
        <v>20</v>
      </c>
      <c r="Y239" s="25" t="s">
        <v>715</v>
      </c>
      <c r="Z239" s="29" t="s">
        <v>20</v>
      </c>
      <c r="AA239" s="17" t="s">
        <v>602</v>
      </c>
      <c r="AB239" s="29">
        <v>4</v>
      </c>
      <c r="AC239" s="17"/>
      <c r="AD239" s="29" t="s">
        <v>20</v>
      </c>
      <c r="AE239" s="17"/>
      <c r="AF239" s="112" t="s">
        <v>20</v>
      </c>
      <c r="AG239" s="17"/>
      <c r="AH239" s="30" t="s">
        <v>20</v>
      </c>
      <c r="AJ239" s="29" t="s">
        <v>20</v>
      </c>
      <c r="AK239" s="17"/>
      <c r="AL239" s="53" t="s">
        <v>20</v>
      </c>
      <c r="AN239" s="29" t="s">
        <v>20</v>
      </c>
      <c r="AO239" s="17" t="s">
        <v>1535</v>
      </c>
      <c r="AP239" s="52" t="s">
        <v>20</v>
      </c>
      <c r="AQ239" s="114"/>
      <c r="AR239" s="29" t="s">
        <v>20</v>
      </c>
      <c r="AS239" s="17"/>
      <c r="AT239" s="52" t="s">
        <v>20</v>
      </c>
      <c r="AU239" s="114"/>
      <c r="AV239" s="52" t="s">
        <v>20</v>
      </c>
      <c r="AW239" s="114"/>
      <c r="AX239" s="59" t="s">
        <v>20</v>
      </c>
      <c r="AY239" s="29"/>
      <c r="AZ239" s="63" t="s">
        <v>20</v>
      </c>
      <c r="BA239" s="109"/>
      <c r="BB239" s="29" t="s">
        <v>20</v>
      </c>
      <c r="BC239" s="109"/>
      <c r="BD239" s="115" t="s">
        <v>20</v>
      </c>
      <c r="BE239" s="29"/>
      <c r="BF239" s="141"/>
      <c r="BG239" s="109"/>
      <c r="BH239" s="63" t="s">
        <v>20</v>
      </c>
      <c r="BI239" s="17"/>
      <c r="BJ239" s="29" t="s">
        <v>20</v>
      </c>
      <c r="BK239" s="29"/>
      <c r="BL239" s="29"/>
      <c r="BM239" s="29"/>
      <c r="BN239" s="29" t="s">
        <v>20</v>
      </c>
      <c r="BO239" s="29"/>
      <c r="BP239" s="52">
        <v>5.125</v>
      </c>
      <c r="BQ239" s="114"/>
      <c r="BR239" s="117" t="s">
        <v>20</v>
      </c>
      <c r="BS239" s="118"/>
      <c r="BT239" s="29" t="s">
        <v>20</v>
      </c>
      <c r="BU239" s="29"/>
      <c r="BV239" s="29" t="s">
        <v>20</v>
      </c>
      <c r="BW239" s="29"/>
      <c r="BX239" s="111">
        <v>5.75</v>
      </c>
      <c r="BY239" s="17"/>
      <c r="BZ239" s="119" t="s">
        <v>20</v>
      </c>
      <c r="CA239" s="114"/>
      <c r="CB239" s="29"/>
      <c r="CC239" s="17"/>
      <c r="CD239" s="29">
        <v>6</v>
      </c>
      <c r="CE239" s="53"/>
      <c r="CF239" s="30" t="s">
        <v>20</v>
      </c>
      <c r="CG239" s="31"/>
      <c r="CH239" s="29" t="s">
        <v>20</v>
      </c>
      <c r="CI239" s="57" t="s">
        <v>1536</v>
      </c>
      <c r="CJ239" s="29">
        <v>4.5</v>
      </c>
      <c r="CK239" s="17"/>
      <c r="CL239" s="29" t="s">
        <v>20</v>
      </c>
      <c r="CM239" s="17"/>
      <c r="CN239" s="64">
        <v>6.25</v>
      </c>
      <c r="CO239" s="17" t="s">
        <v>1531</v>
      </c>
      <c r="CP239" s="64" t="s">
        <v>20</v>
      </c>
      <c r="CQ239" s="29"/>
      <c r="CR239" s="29" t="s">
        <v>20</v>
      </c>
      <c r="CS239" s="29"/>
      <c r="CT239" s="53" t="s">
        <v>20</v>
      </c>
      <c r="CU239" s="53"/>
      <c r="CV239" s="133">
        <v>1.5</v>
      </c>
      <c r="CW239" s="17" t="s">
        <v>590</v>
      </c>
      <c r="CX239" s="29" t="s">
        <v>20</v>
      </c>
      <c r="CY239" s="17" t="s">
        <v>1537</v>
      </c>
      <c r="CZ239" s="17" t="s">
        <v>20</v>
      </c>
      <c r="DA239" s="17"/>
      <c r="DB239" s="30">
        <v>4</v>
      </c>
      <c r="DC239" s="31" t="s">
        <v>1538</v>
      </c>
      <c r="DD239" t="s">
        <v>10</v>
      </c>
      <c r="DE239">
        <f t="shared" si="8"/>
        <v>11</v>
      </c>
    </row>
    <row r="240" spans="1:109" ht="19.149999999999999" customHeight="1" x14ac:dyDescent="0.3">
      <c r="A240" s="331">
        <v>139</v>
      </c>
      <c r="B240" s="328">
        <v>518210</v>
      </c>
      <c r="C240" s="330">
        <v>115</v>
      </c>
      <c r="D240" s="329" t="s">
        <v>240</v>
      </c>
      <c r="E240" s="329"/>
      <c r="F240" s="336" t="s">
        <v>20</v>
      </c>
      <c r="G240" s="338"/>
      <c r="H240" s="340"/>
      <c r="I240" s="340"/>
      <c r="J240" s="342" t="s">
        <v>20</v>
      </c>
      <c r="K240" s="347"/>
      <c r="L240" s="351" t="s">
        <v>20</v>
      </c>
      <c r="M240" s="352" t="s">
        <v>1527</v>
      </c>
      <c r="N240" s="345" t="s">
        <v>20</v>
      </c>
      <c r="O240" s="347"/>
      <c r="P240" s="340" t="s">
        <v>20</v>
      </c>
      <c r="Q240" s="341"/>
      <c r="R240" s="402">
        <v>1</v>
      </c>
      <c r="S240" s="347"/>
      <c r="T240" s="360">
        <v>0.39800000000000002</v>
      </c>
      <c r="U240" s="348" t="s">
        <v>587</v>
      </c>
      <c r="V240" s="365">
        <v>5.75</v>
      </c>
      <c r="W240" s="368"/>
      <c r="X240" s="406" t="s">
        <v>20</v>
      </c>
      <c r="Y240" s="373" t="s">
        <v>1539</v>
      </c>
      <c r="Z240" s="362" t="s">
        <v>20</v>
      </c>
      <c r="AA240" s="348" t="s">
        <v>602</v>
      </c>
      <c r="AB240" s="362">
        <v>4</v>
      </c>
      <c r="AC240" s="348"/>
      <c r="AD240" s="362" t="s">
        <v>20</v>
      </c>
      <c r="AE240" s="348"/>
      <c r="AF240" s="112" t="s">
        <v>20</v>
      </c>
      <c r="AG240" s="348"/>
      <c r="AH240" s="340" t="s">
        <v>20</v>
      </c>
      <c r="AI240" s="341"/>
      <c r="AJ240" s="362" t="s">
        <v>20</v>
      </c>
      <c r="AK240" s="348"/>
      <c r="AL240" s="342" t="s">
        <v>20</v>
      </c>
      <c r="AM240" s="353"/>
      <c r="AN240" s="362" t="s">
        <v>20</v>
      </c>
      <c r="AO240" s="348"/>
      <c r="AP240" s="351" t="s">
        <v>20</v>
      </c>
      <c r="AQ240" s="379"/>
      <c r="AR240" s="362" t="s">
        <v>20</v>
      </c>
      <c r="AS240" s="348"/>
      <c r="AT240" s="351" t="s">
        <v>20</v>
      </c>
      <c r="AU240" s="379"/>
      <c r="AV240" s="351" t="s">
        <v>20</v>
      </c>
      <c r="AW240" s="379" t="s">
        <v>241</v>
      </c>
      <c r="AX240" s="380" t="s">
        <v>20</v>
      </c>
      <c r="AY240" s="348"/>
      <c r="AZ240" s="382" t="s">
        <v>20</v>
      </c>
      <c r="BA240" s="347"/>
      <c r="BB240" s="362" t="s">
        <v>20</v>
      </c>
      <c r="BC240" s="347"/>
      <c r="BD240" s="386"/>
      <c r="BE240" s="348"/>
      <c r="BF240" s="141"/>
      <c r="BG240" s="347"/>
      <c r="BH240" s="382" t="s">
        <v>20</v>
      </c>
      <c r="BI240" s="348"/>
      <c r="BJ240" s="362" t="s">
        <v>20</v>
      </c>
      <c r="BK240" s="348"/>
      <c r="BL240" s="362"/>
      <c r="BM240" s="362"/>
      <c r="BN240" s="362" t="s">
        <v>20</v>
      </c>
      <c r="BO240" s="348"/>
      <c r="BP240" s="351">
        <v>5.125</v>
      </c>
      <c r="BQ240" s="379"/>
      <c r="BR240" s="357" t="s">
        <v>20</v>
      </c>
      <c r="BS240" s="394"/>
      <c r="BT240" s="362" t="s">
        <v>20</v>
      </c>
      <c r="BU240" s="348"/>
      <c r="BV240" s="362" t="s">
        <v>20</v>
      </c>
      <c r="BW240" s="348"/>
      <c r="BX240" s="370">
        <v>5.75</v>
      </c>
      <c r="BY240" s="348" t="s">
        <v>1540</v>
      </c>
      <c r="BZ240" s="396" t="s">
        <v>20</v>
      </c>
      <c r="CA240" s="379"/>
      <c r="CB240" s="362"/>
      <c r="CC240" s="348"/>
      <c r="CD240" s="362">
        <v>6</v>
      </c>
      <c r="CE240" s="347"/>
      <c r="CF240" s="340">
        <v>7</v>
      </c>
      <c r="CG240" s="341" t="s">
        <v>242</v>
      </c>
      <c r="CH240" s="362" t="s">
        <v>20</v>
      </c>
      <c r="CI240" s="354" t="s">
        <v>1536</v>
      </c>
      <c r="CJ240" s="362">
        <v>4.5</v>
      </c>
      <c r="CK240" s="348"/>
      <c r="CL240" s="362" t="s">
        <v>20</v>
      </c>
      <c r="CM240" s="348"/>
      <c r="CN240" s="355">
        <v>6.25</v>
      </c>
      <c r="CO240" s="348"/>
      <c r="CP240" s="355" t="s">
        <v>20</v>
      </c>
      <c r="CQ240" s="348"/>
      <c r="CR240" s="362" t="s">
        <v>20</v>
      </c>
      <c r="CS240" s="17"/>
      <c r="CT240" s="53" t="s">
        <v>20</v>
      </c>
      <c r="CU240" s="109"/>
      <c r="CV240" s="133">
        <v>1.5</v>
      </c>
      <c r="CW240" s="17" t="s">
        <v>590</v>
      </c>
      <c r="CX240" s="53" t="s">
        <v>20</v>
      </c>
      <c r="CY240" s="109" t="s">
        <v>1541</v>
      </c>
      <c r="CZ240" s="109" t="s">
        <v>20</v>
      </c>
      <c r="DA240" s="109" t="s">
        <v>1542</v>
      </c>
      <c r="DB240" s="30" t="s">
        <v>20</v>
      </c>
      <c r="DC240" s="31"/>
      <c r="DD240" t="s">
        <v>10</v>
      </c>
      <c r="DE240">
        <f t="shared" si="8"/>
        <v>11</v>
      </c>
    </row>
    <row r="241" spans="1:109" ht="19.149999999999999" customHeight="1" x14ac:dyDescent="0.3">
      <c r="A241" s="105">
        <v>141</v>
      </c>
      <c r="B241" s="328"/>
      <c r="C241" s="331"/>
      <c r="D241" s="332" t="s">
        <v>243</v>
      </c>
      <c r="E241" s="332"/>
      <c r="F241" s="336" t="s">
        <v>18</v>
      </c>
      <c r="G241" s="338"/>
      <c r="H241" s="340" t="s">
        <v>18</v>
      </c>
      <c r="I241" s="340"/>
      <c r="J241" s="345" t="s">
        <v>18</v>
      </c>
      <c r="K241" s="347"/>
      <c r="L241" s="350" t="s">
        <v>18</v>
      </c>
      <c r="M241" s="352"/>
      <c r="N241" s="345" t="s">
        <v>18</v>
      </c>
      <c r="O241" s="347"/>
      <c r="P241" s="355" t="s">
        <v>18</v>
      </c>
      <c r="Q241" s="341"/>
      <c r="R241" s="357" t="s">
        <v>18</v>
      </c>
      <c r="S241" s="347"/>
      <c r="T241" s="355" t="s">
        <v>18</v>
      </c>
      <c r="U241" s="348"/>
      <c r="V241" s="355" t="s">
        <v>18</v>
      </c>
      <c r="W241" s="368"/>
      <c r="X241" s="357" t="s">
        <v>18</v>
      </c>
      <c r="Y241" s="373"/>
      <c r="Z241" s="355" t="s">
        <v>18</v>
      </c>
      <c r="AA241" s="348"/>
      <c r="AB241" s="355" t="s">
        <v>18</v>
      </c>
      <c r="AC241" s="348"/>
      <c r="AD241" s="355" t="s">
        <v>18</v>
      </c>
      <c r="AE241" s="348"/>
      <c r="AF241" s="355" t="s">
        <v>18</v>
      </c>
      <c r="AG241" s="348"/>
      <c r="AH241" s="112" t="s">
        <v>18</v>
      </c>
      <c r="AI241" s="341"/>
      <c r="AJ241" s="112" t="s">
        <v>18</v>
      </c>
      <c r="AK241" s="348"/>
      <c r="AL241" s="112" t="s">
        <v>18</v>
      </c>
      <c r="AM241" s="353"/>
      <c r="AN241" s="112" t="s">
        <v>18</v>
      </c>
      <c r="AO241" s="348"/>
      <c r="AP241" s="378" t="s">
        <v>18</v>
      </c>
      <c r="AQ241" s="379"/>
      <c r="AR241" s="112" t="s">
        <v>18</v>
      </c>
      <c r="AS241" s="348"/>
      <c r="AT241" s="350" t="s">
        <v>18</v>
      </c>
      <c r="AU241" s="379"/>
      <c r="AV241" s="350" t="s">
        <v>18</v>
      </c>
      <c r="AW241" s="379"/>
      <c r="AX241" s="112" t="s">
        <v>18</v>
      </c>
      <c r="AY241" s="348"/>
      <c r="AZ241" s="112" t="s">
        <v>18</v>
      </c>
      <c r="BA241" s="347"/>
      <c r="BB241" s="362" t="s">
        <v>18</v>
      </c>
      <c r="BC241" s="347"/>
      <c r="BD241" s="112" t="s">
        <v>18</v>
      </c>
      <c r="BE241" s="348"/>
      <c r="BF241" s="362" t="s">
        <v>18</v>
      </c>
      <c r="BG241" s="347"/>
      <c r="BH241" s="362" t="s">
        <v>18</v>
      </c>
      <c r="BI241" s="348"/>
      <c r="BJ241" s="112" t="s">
        <v>18</v>
      </c>
      <c r="BK241" s="348"/>
      <c r="BL241" s="362" t="s">
        <v>18</v>
      </c>
      <c r="BM241" s="362"/>
      <c r="BN241" s="112" t="s">
        <v>18</v>
      </c>
      <c r="BO241" s="348"/>
      <c r="BP241" s="350" t="s">
        <v>18</v>
      </c>
      <c r="BQ241" s="379"/>
      <c r="BR241" s="112" t="s">
        <v>18</v>
      </c>
      <c r="BS241" s="394"/>
      <c r="BT241" s="362" t="s">
        <v>18</v>
      </c>
      <c r="BU241" s="348"/>
      <c r="BV241" s="112" t="s">
        <v>18</v>
      </c>
      <c r="BW241" s="348"/>
      <c r="BX241" s="362" t="s">
        <v>18</v>
      </c>
      <c r="BY241" s="348"/>
      <c r="BZ241" s="350" t="s">
        <v>18</v>
      </c>
      <c r="CA241" s="379"/>
      <c r="CB241" s="112" t="s">
        <v>18</v>
      </c>
      <c r="CC241" s="348"/>
      <c r="CD241" s="112" t="s">
        <v>18</v>
      </c>
      <c r="CE241" s="347"/>
      <c r="CF241" s="362" t="s">
        <v>18</v>
      </c>
      <c r="CG241" s="341"/>
      <c r="CH241" s="112" t="s">
        <v>18</v>
      </c>
      <c r="CI241" s="354"/>
      <c r="CJ241" s="112" t="s">
        <v>18</v>
      </c>
      <c r="CK241" s="348"/>
      <c r="CL241" s="112" t="s">
        <v>18</v>
      </c>
      <c r="CM241" s="348"/>
      <c r="CN241" s="362" t="s">
        <v>18</v>
      </c>
      <c r="CO241" s="348"/>
      <c r="CP241" s="362" t="s">
        <v>18</v>
      </c>
      <c r="CQ241" s="348"/>
      <c r="CR241" s="112" t="s">
        <v>18</v>
      </c>
      <c r="CS241" s="348"/>
      <c r="CT241" s="112" t="s">
        <v>18</v>
      </c>
      <c r="CU241" s="347"/>
      <c r="CV241" s="112" t="s">
        <v>18</v>
      </c>
      <c r="CW241" s="348"/>
      <c r="CX241" s="362" t="s">
        <v>18</v>
      </c>
      <c r="CY241" s="348"/>
      <c r="CZ241" s="362" t="s">
        <v>18</v>
      </c>
      <c r="DA241" s="348"/>
      <c r="DB241" s="112" t="s">
        <v>18</v>
      </c>
      <c r="DC241" s="341"/>
      <c r="DD241" s="331"/>
      <c r="DE241" s="331"/>
    </row>
    <row r="242" spans="1:109" ht="19.149999999999999" customHeight="1" x14ac:dyDescent="0.3">
      <c r="A242" s="331">
        <v>142</v>
      </c>
      <c r="B242" s="328">
        <v>518210</v>
      </c>
      <c r="C242" s="330">
        <v>116</v>
      </c>
      <c r="D242" s="329" t="s">
        <v>244</v>
      </c>
      <c r="E242" s="329"/>
      <c r="F242" s="336">
        <v>4</v>
      </c>
      <c r="G242" s="398" t="s">
        <v>1543</v>
      </c>
      <c r="H242" s="340" t="s">
        <v>10</v>
      </c>
      <c r="I242" s="340"/>
      <c r="J242" s="342" t="s">
        <v>20</v>
      </c>
      <c r="K242" s="347"/>
      <c r="L242" s="351" t="s">
        <v>20</v>
      </c>
      <c r="M242" s="352" t="s">
        <v>1527</v>
      </c>
      <c r="N242" s="345" t="s">
        <v>20</v>
      </c>
      <c r="O242" s="347" t="s">
        <v>1544</v>
      </c>
      <c r="P242" s="340" t="s">
        <v>20</v>
      </c>
      <c r="Q242" s="341"/>
      <c r="R242" s="402">
        <v>1</v>
      </c>
      <c r="S242" s="347" t="s">
        <v>245</v>
      </c>
      <c r="T242" s="360">
        <v>0.39800000000000002</v>
      </c>
      <c r="U242" s="363" t="s">
        <v>587</v>
      </c>
      <c r="V242" s="365">
        <v>5.75</v>
      </c>
      <c r="W242" s="368"/>
      <c r="X242" s="370" t="s">
        <v>20</v>
      </c>
      <c r="Y242" s="373" t="s">
        <v>1545</v>
      </c>
      <c r="Z242" s="362" t="s">
        <v>10</v>
      </c>
      <c r="AA242" s="348"/>
      <c r="AB242" s="362">
        <v>4</v>
      </c>
      <c r="AC242" s="348"/>
      <c r="AD242" s="362" t="s">
        <v>20</v>
      </c>
      <c r="AE242" s="348"/>
      <c r="AF242" s="112" t="s">
        <v>20</v>
      </c>
      <c r="AG242" s="348"/>
      <c r="AH242" s="340" t="s">
        <v>20</v>
      </c>
      <c r="AI242" s="341"/>
      <c r="AJ242" s="362" t="s">
        <v>20</v>
      </c>
      <c r="AK242" s="348"/>
      <c r="AL242" s="342" t="s">
        <v>20</v>
      </c>
      <c r="AM242" s="353"/>
      <c r="AN242" s="362" t="s">
        <v>20</v>
      </c>
      <c r="AO242" s="348"/>
      <c r="AP242" s="351" t="s">
        <v>20</v>
      </c>
      <c r="AQ242" s="379"/>
      <c r="AR242" s="362" t="s">
        <v>20</v>
      </c>
      <c r="AS242" s="348"/>
      <c r="AT242" s="351" t="s">
        <v>20</v>
      </c>
      <c r="AU242" s="379"/>
      <c r="AV242" s="351" t="s">
        <v>20</v>
      </c>
      <c r="AW242" s="379"/>
      <c r="AX242" s="380" t="s">
        <v>20</v>
      </c>
      <c r="AY242" s="348"/>
      <c r="AZ242" s="382" t="s">
        <v>20</v>
      </c>
      <c r="BA242" s="347"/>
      <c r="BB242" s="362" t="s">
        <v>20</v>
      </c>
      <c r="BC242" s="347"/>
      <c r="BD242" s="386" t="s">
        <v>20</v>
      </c>
      <c r="BE242" s="348"/>
      <c r="BF242" s="141"/>
      <c r="BG242" s="347"/>
      <c r="BH242" s="382" t="s">
        <v>20</v>
      </c>
      <c r="BI242" s="348"/>
      <c r="BJ242" s="362" t="s">
        <v>20</v>
      </c>
      <c r="BK242" s="348"/>
      <c r="BL242" s="362"/>
      <c r="BM242" s="362"/>
      <c r="BN242" s="362" t="s">
        <v>20</v>
      </c>
      <c r="BO242" s="348"/>
      <c r="BP242" s="351">
        <v>5.125</v>
      </c>
      <c r="BQ242" s="379"/>
      <c r="BR242" s="357" t="s">
        <v>20</v>
      </c>
      <c r="BS242" s="394"/>
      <c r="BT242" s="362" t="s">
        <v>20</v>
      </c>
      <c r="BU242" s="348"/>
      <c r="BV242" s="362" t="s">
        <v>20</v>
      </c>
      <c r="BW242" s="348"/>
      <c r="BX242" s="370">
        <v>5.75</v>
      </c>
      <c r="BY242" s="348"/>
      <c r="BZ242" s="396" t="s">
        <v>20</v>
      </c>
      <c r="CA242" s="379"/>
      <c r="CB242" s="362"/>
      <c r="CC242" s="348"/>
      <c r="CD242" s="362">
        <v>6</v>
      </c>
      <c r="CE242" s="347"/>
      <c r="CF242" s="340" t="s">
        <v>20</v>
      </c>
      <c r="CG242" s="341"/>
      <c r="CH242" s="342" t="s">
        <v>20</v>
      </c>
      <c r="CI242" s="354" t="s">
        <v>1546</v>
      </c>
      <c r="CJ242" s="362">
        <v>4.5</v>
      </c>
      <c r="CK242" s="348"/>
      <c r="CL242" s="362" t="s">
        <v>20</v>
      </c>
      <c r="CM242" s="348"/>
      <c r="CN242" s="355">
        <v>6.25</v>
      </c>
      <c r="CO242" s="348" t="s">
        <v>1531</v>
      </c>
      <c r="CP242" s="355" t="s">
        <v>20</v>
      </c>
      <c r="CQ242" s="348"/>
      <c r="CR242" s="362" t="s">
        <v>20</v>
      </c>
      <c r="CS242" s="348"/>
      <c r="CT242" s="408" t="s">
        <v>20</v>
      </c>
      <c r="CU242" s="347"/>
      <c r="CV242" s="467">
        <v>1.5</v>
      </c>
      <c r="CW242" s="348" t="s">
        <v>590</v>
      </c>
      <c r="CX242" s="362" t="s">
        <v>20</v>
      </c>
      <c r="CY242" s="348"/>
      <c r="CZ242" s="348" t="s">
        <v>20</v>
      </c>
      <c r="DA242" s="348"/>
      <c r="DB242" s="340" t="s">
        <v>20</v>
      </c>
      <c r="DC242" s="341"/>
      <c r="DD242" s="331"/>
      <c r="DE242" s="331">
        <f>COUNT(F242:DB242)</f>
        <v>11</v>
      </c>
    </row>
    <row r="243" spans="1:109" ht="19.149999999999999" customHeight="1" x14ac:dyDescent="0.3">
      <c r="A243" s="331">
        <v>147</v>
      </c>
      <c r="B243" s="123">
        <v>519190</v>
      </c>
      <c r="C243" s="6">
        <v>121</v>
      </c>
      <c r="D243" s="8" t="s">
        <v>2491</v>
      </c>
      <c r="E243" s="8"/>
      <c r="F243" s="32">
        <v>4</v>
      </c>
      <c r="G243" s="242" t="s">
        <v>1543</v>
      </c>
      <c r="H243" s="30" t="s">
        <v>10</v>
      </c>
      <c r="I243" s="30"/>
      <c r="J243" s="53" t="s">
        <v>20</v>
      </c>
      <c r="K243" s="109"/>
      <c r="L243" s="52">
        <v>5.6</v>
      </c>
      <c r="M243" s="19" t="s">
        <v>1574</v>
      </c>
      <c r="N243" s="108" t="s">
        <v>20</v>
      </c>
      <c r="O243" s="109"/>
      <c r="P243" s="30">
        <v>2.9</v>
      </c>
      <c r="Q243" s="31"/>
      <c r="R243" s="240">
        <v>1</v>
      </c>
      <c r="S243" s="109" t="s">
        <v>245</v>
      </c>
      <c r="T243" s="360">
        <v>0.39800000000000002</v>
      </c>
      <c r="U243" s="363" t="s">
        <v>587</v>
      </c>
      <c r="V243" s="145" t="s">
        <v>20</v>
      </c>
      <c r="W243" s="54"/>
      <c r="X243" s="111" t="s">
        <v>20</v>
      </c>
      <c r="Y243" s="25"/>
      <c r="Z243" s="29" t="s">
        <v>10</v>
      </c>
      <c r="AA243" s="17"/>
      <c r="AB243" s="29">
        <v>4</v>
      </c>
      <c r="AC243" s="17"/>
      <c r="AD243" s="29">
        <v>6</v>
      </c>
      <c r="AE243" s="17" t="s">
        <v>1561</v>
      </c>
      <c r="AF243" s="112" t="s">
        <v>20</v>
      </c>
      <c r="AG243" s="17"/>
      <c r="AH243" s="30">
        <v>7</v>
      </c>
      <c r="AI243" s="31" t="s">
        <v>1562</v>
      </c>
      <c r="AJ243" s="29" t="s">
        <v>20</v>
      </c>
      <c r="AK243" s="17"/>
      <c r="AL243" s="53" t="s">
        <v>20</v>
      </c>
      <c r="AN243" s="29">
        <v>6</v>
      </c>
      <c r="AO243" s="17" t="s">
        <v>1575</v>
      </c>
      <c r="AP243" s="52">
        <v>5</v>
      </c>
      <c r="AQ243" s="114"/>
      <c r="AR243" s="29">
        <v>5.5</v>
      </c>
      <c r="AS243" s="17" t="s">
        <v>253</v>
      </c>
      <c r="AT243" s="52" t="s">
        <v>20</v>
      </c>
      <c r="AU243" s="114"/>
      <c r="AV243" s="52" t="s">
        <v>20</v>
      </c>
      <c r="AW243" s="114"/>
      <c r="AX243" s="59" t="s">
        <v>20</v>
      </c>
      <c r="AY243" s="17"/>
      <c r="AZ243" s="63" t="s">
        <v>20</v>
      </c>
      <c r="BA243" s="148" t="s">
        <v>1576</v>
      </c>
      <c r="BB243" s="29">
        <v>7</v>
      </c>
      <c r="BC243" s="109"/>
      <c r="BD243" s="115" t="s">
        <v>20</v>
      </c>
      <c r="BE243" s="17"/>
      <c r="BF243" s="141"/>
      <c r="BG243" s="109"/>
      <c r="BH243" s="63" t="s">
        <v>20</v>
      </c>
      <c r="BI243" s="130"/>
      <c r="BJ243" s="29" t="s">
        <v>20</v>
      </c>
      <c r="BK243" s="17"/>
      <c r="BL243" s="29"/>
      <c r="BM243" s="29"/>
      <c r="BN243" s="53" t="s">
        <v>20</v>
      </c>
      <c r="BO243" s="17" t="s">
        <v>1577</v>
      </c>
      <c r="BP243" s="52">
        <v>5.125</v>
      </c>
      <c r="BQ243" s="114"/>
      <c r="BR243" s="117" t="s">
        <v>20</v>
      </c>
      <c r="BS243" s="118"/>
      <c r="BT243" s="64">
        <v>4.75</v>
      </c>
      <c r="BU243" s="17" t="s">
        <v>1578</v>
      </c>
      <c r="BV243" s="29" t="s">
        <v>20</v>
      </c>
      <c r="BW243" s="17"/>
      <c r="BX243" s="29">
        <v>5.75</v>
      </c>
      <c r="BY243" s="17" t="s">
        <v>1567</v>
      </c>
      <c r="BZ243" s="119" t="s">
        <v>20</v>
      </c>
      <c r="CA243" s="114"/>
      <c r="CB243" s="29"/>
      <c r="CC243" s="17"/>
      <c r="CD243" s="29">
        <v>6</v>
      </c>
      <c r="CE243" s="109"/>
      <c r="CF243" s="30" t="s">
        <v>20</v>
      </c>
      <c r="CG243" s="31" t="s">
        <v>254</v>
      </c>
      <c r="CH243" s="29" t="s">
        <v>20</v>
      </c>
      <c r="CI243" s="57"/>
      <c r="CJ243" s="29">
        <v>4.5</v>
      </c>
      <c r="CK243" s="17"/>
      <c r="CL243" s="29" t="s">
        <v>20</v>
      </c>
      <c r="CM243" s="17" t="s">
        <v>1579</v>
      </c>
      <c r="CN243" s="64">
        <v>6.25</v>
      </c>
      <c r="CO243" s="17"/>
      <c r="CP243" s="64">
        <v>4.7</v>
      </c>
      <c r="CQ243" s="17"/>
      <c r="CR243" s="29" t="s">
        <v>20</v>
      </c>
      <c r="CS243" s="17" t="s">
        <v>255</v>
      </c>
      <c r="CT243" s="162" t="s">
        <v>20</v>
      </c>
      <c r="CU243" s="109"/>
      <c r="CV243" s="133">
        <v>6.5</v>
      </c>
      <c r="CW243" s="17" t="s">
        <v>673</v>
      </c>
      <c r="CX243" s="29">
        <v>6</v>
      </c>
      <c r="CY243" s="17"/>
      <c r="CZ243" s="17">
        <v>5</v>
      </c>
      <c r="DA243" s="17" t="s">
        <v>1580</v>
      </c>
      <c r="DB243" s="30">
        <v>4</v>
      </c>
      <c r="DC243" s="31" t="s">
        <v>1559</v>
      </c>
      <c r="DD243" t="s">
        <v>10</v>
      </c>
      <c r="DE243">
        <f>COUNT(F243:DB243)</f>
        <v>23</v>
      </c>
    </row>
    <row r="244" spans="1:109" s="105" customFormat="1" ht="19.149999999999999" customHeight="1" x14ac:dyDescent="0.3">
      <c r="A244" s="105">
        <v>151</v>
      </c>
      <c r="B244" s="120"/>
      <c r="D244" s="70" t="s">
        <v>258</v>
      </c>
      <c r="E244" s="70"/>
      <c r="F244" s="71" t="s">
        <v>18</v>
      </c>
      <c r="G244" s="72"/>
      <c r="H244" s="73" t="s">
        <v>18</v>
      </c>
      <c r="I244" s="73"/>
      <c r="J244" s="73" t="s">
        <v>18</v>
      </c>
      <c r="K244" s="83"/>
      <c r="L244" s="121" t="s">
        <v>18</v>
      </c>
      <c r="M244" s="78"/>
      <c r="N244" s="122" t="s">
        <v>18</v>
      </c>
      <c r="O244" s="83"/>
      <c r="P244" s="82" t="s">
        <v>18</v>
      </c>
      <c r="Q244" s="81"/>
      <c r="R244" s="247" t="s">
        <v>18</v>
      </c>
      <c r="S244" s="83"/>
      <c r="T244" s="82" t="s">
        <v>18</v>
      </c>
      <c r="U244" s="76"/>
      <c r="V244" s="82" t="s">
        <v>18</v>
      </c>
      <c r="W244" s="86"/>
      <c r="X244" s="247" t="s">
        <v>18</v>
      </c>
      <c r="Y244" s="88"/>
      <c r="Z244" s="82" t="s">
        <v>18</v>
      </c>
      <c r="AA244" s="76"/>
      <c r="AB244" s="82" t="s">
        <v>18</v>
      </c>
      <c r="AC244" s="76"/>
      <c r="AD244" s="82" t="s">
        <v>18</v>
      </c>
      <c r="AE244" s="76"/>
      <c r="AF244" s="90" t="s">
        <v>18</v>
      </c>
      <c r="AG244" s="76"/>
      <c r="AH244" s="90" t="s">
        <v>18</v>
      </c>
      <c r="AI244" s="81"/>
      <c r="AJ244" s="90" t="s">
        <v>18</v>
      </c>
      <c r="AK244" s="76"/>
      <c r="AL244" s="90" t="s">
        <v>18</v>
      </c>
      <c r="AM244" s="91"/>
      <c r="AN244" s="89" t="s">
        <v>18</v>
      </c>
      <c r="AO244" s="76"/>
      <c r="AP244" s="164" t="s">
        <v>18</v>
      </c>
      <c r="AQ244" s="92"/>
      <c r="AR244" s="90" t="s">
        <v>18</v>
      </c>
      <c r="AS244" s="76"/>
      <c r="AT244" s="121" t="s">
        <v>18</v>
      </c>
      <c r="AU244" s="92"/>
      <c r="AV244" s="121" t="s">
        <v>18</v>
      </c>
      <c r="AW244" s="92"/>
      <c r="AX244" s="90" t="s">
        <v>18</v>
      </c>
      <c r="AY244" s="76"/>
      <c r="AZ244" s="90" t="s">
        <v>18</v>
      </c>
      <c r="BA244" s="83"/>
      <c r="BB244" s="89" t="s">
        <v>18</v>
      </c>
      <c r="BC244" s="83"/>
      <c r="BD244" s="90" t="s">
        <v>18</v>
      </c>
      <c r="BE244" s="76"/>
      <c r="BF244" s="89" t="s">
        <v>18</v>
      </c>
      <c r="BG244" s="83"/>
      <c r="BH244" s="89" t="s">
        <v>18</v>
      </c>
      <c r="BI244" s="76"/>
      <c r="BJ244" s="90" t="s">
        <v>18</v>
      </c>
      <c r="BK244" s="76"/>
      <c r="BL244" s="89" t="s">
        <v>18</v>
      </c>
      <c r="BM244" s="89"/>
      <c r="BN244" s="90" t="s">
        <v>18</v>
      </c>
      <c r="BO244" s="76"/>
      <c r="BP244" s="164" t="s">
        <v>18</v>
      </c>
      <c r="BQ244" s="92"/>
      <c r="BR244" s="90" t="s">
        <v>18</v>
      </c>
      <c r="BS244" s="101"/>
      <c r="BT244" s="89" t="s">
        <v>18</v>
      </c>
      <c r="BU244" s="76"/>
      <c r="BV244" s="90" t="s">
        <v>18</v>
      </c>
      <c r="BW244" s="76"/>
      <c r="BX244" s="89" t="s">
        <v>18</v>
      </c>
      <c r="BY244" s="76"/>
      <c r="BZ244" s="121" t="s">
        <v>18</v>
      </c>
      <c r="CA244" s="92"/>
      <c r="CB244" s="90" t="s">
        <v>18</v>
      </c>
      <c r="CC244" s="76"/>
      <c r="CD244" s="90" t="s">
        <v>18</v>
      </c>
      <c r="CE244" s="76"/>
      <c r="CF244" s="89" t="s">
        <v>18</v>
      </c>
      <c r="CG244" s="81"/>
      <c r="CH244" s="90" t="s">
        <v>18</v>
      </c>
      <c r="CI244" s="80"/>
      <c r="CJ244" s="90" t="s">
        <v>18</v>
      </c>
      <c r="CK244" s="76"/>
      <c r="CL244" s="90" t="s">
        <v>18</v>
      </c>
      <c r="CM244" s="76"/>
      <c r="CN244" s="89" t="s">
        <v>18</v>
      </c>
      <c r="CO244" s="76"/>
      <c r="CP244" s="89" t="s">
        <v>18</v>
      </c>
      <c r="CQ244" s="76"/>
      <c r="CR244" s="90" t="s">
        <v>18</v>
      </c>
      <c r="CS244" s="76"/>
      <c r="CT244" s="90" t="s">
        <v>18</v>
      </c>
      <c r="CU244" s="83"/>
      <c r="CV244" s="90" t="s">
        <v>18</v>
      </c>
      <c r="CW244" s="76"/>
      <c r="CX244" s="89" t="s">
        <v>18</v>
      </c>
      <c r="CY244" s="76"/>
      <c r="CZ244" s="89" t="s">
        <v>18</v>
      </c>
      <c r="DA244" s="76"/>
      <c r="DB244" s="89" t="s">
        <v>18</v>
      </c>
      <c r="DC244" s="81"/>
    </row>
    <row r="245" spans="1:109" s="7" customFormat="1" ht="19.149999999999999" customHeight="1" x14ac:dyDescent="0.3">
      <c r="A245" s="528">
        <v>152</v>
      </c>
      <c r="B245" s="529">
        <v>811192</v>
      </c>
      <c r="C245" s="530">
        <v>124</v>
      </c>
      <c r="D245" s="531" t="s">
        <v>2497</v>
      </c>
      <c r="E245" s="531"/>
      <c r="F245" s="532" t="s">
        <v>20</v>
      </c>
      <c r="G245" s="533"/>
      <c r="H245" s="534"/>
      <c r="I245" s="534"/>
      <c r="J245" s="535">
        <v>6.5</v>
      </c>
      <c r="K245" s="599" t="s">
        <v>1596</v>
      </c>
      <c r="L245" s="534" t="s">
        <v>20</v>
      </c>
      <c r="M245" s="528"/>
      <c r="N245" s="537" t="s">
        <v>20</v>
      </c>
      <c r="O245" s="536" t="s">
        <v>10</v>
      </c>
      <c r="P245" s="534" t="s">
        <v>20</v>
      </c>
      <c r="Q245" s="538"/>
      <c r="R245" s="539">
        <v>6.35</v>
      </c>
      <c r="S245" s="536"/>
      <c r="T245" s="540">
        <v>0.39800000000000002</v>
      </c>
      <c r="U245" s="599" t="s">
        <v>587</v>
      </c>
      <c r="V245" s="542">
        <v>5.75</v>
      </c>
      <c r="W245" s="543" t="s">
        <v>1597</v>
      </c>
      <c r="X245" s="600">
        <v>6</v>
      </c>
      <c r="Y245" s="544" t="s">
        <v>1598</v>
      </c>
      <c r="Z245" s="545" t="s">
        <v>20</v>
      </c>
      <c r="AA245" s="541" t="s">
        <v>602</v>
      </c>
      <c r="AB245" s="545">
        <v>4</v>
      </c>
      <c r="AC245" s="541"/>
      <c r="AD245" s="545" t="s">
        <v>20</v>
      </c>
      <c r="AE245" s="541"/>
      <c r="AF245" s="112" t="s">
        <v>20</v>
      </c>
      <c r="AG245" s="541"/>
      <c r="AH245" s="534" t="s">
        <v>20</v>
      </c>
      <c r="AI245" s="538"/>
      <c r="AJ245" s="545">
        <v>6</v>
      </c>
      <c r="AK245" s="541" t="s">
        <v>10</v>
      </c>
      <c r="AL245" s="535">
        <v>6.5</v>
      </c>
      <c r="AM245" s="546" t="s">
        <v>608</v>
      </c>
      <c r="AN245" s="545" t="s">
        <v>20</v>
      </c>
      <c r="AO245" s="541"/>
      <c r="AP245" s="534" t="s">
        <v>20</v>
      </c>
      <c r="AQ245" s="538" t="s">
        <v>1599</v>
      </c>
      <c r="AR245" s="545" t="s">
        <v>20</v>
      </c>
      <c r="AS245" s="541" t="s">
        <v>260</v>
      </c>
      <c r="AT245" s="534" t="s">
        <v>20</v>
      </c>
      <c r="AU245" s="538"/>
      <c r="AV245" s="534" t="s">
        <v>20</v>
      </c>
      <c r="AW245" s="538"/>
      <c r="AX245" s="547" t="s">
        <v>20</v>
      </c>
      <c r="AY245" s="545"/>
      <c r="AZ245" s="548">
        <v>6.875</v>
      </c>
      <c r="BA245" s="536"/>
      <c r="BB245" s="545">
        <v>7</v>
      </c>
      <c r="BC245" s="601" t="s">
        <v>1600</v>
      </c>
      <c r="BD245" s="549" t="s">
        <v>20</v>
      </c>
      <c r="BE245" s="545"/>
      <c r="BF245" s="235"/>
      <c r="BG245" s="536"/>
      <c r="BH245" s="548">
        <v>5.5</v>
      </c>
      <c r="BI245" s="541" t="s">
        <v>1601</v>
      </c>
      <c r="BJ245" s="545" t="s">
        <v>20</v>
      </c>
      <c r="BK245" s="541" t="s">
        <v>10</v>
      </c>
      <c r="BL245" s="545" t="s">
        <v>10</v>
      </c>
      <c r="BM245" s="545"/>
      <c r="BN245" s="545">
        <v>6.875</v>
      </c>
      <c r="BO245" s="545"/>
      <c r="BP245" s="534">
        <v>5.125</v>
      </c>
      <c r="BQ245" s="538"/>
      <c r="BR245" s="550">
        <v>4</v>
      </c>
      <c r="BS245" s="551" t="s">
        <v>261</v>
      </c>
      <c r="BT245" s="552">
        <v>4.75</v>
      </c>
      <c r="BU245" s="541" t="s">
        <v>1602</v>
      </c>
      <c r="BV245" s="545" t="s">
        <v>20</v>
      </c>
      <c r="BW245" s="541" t="s">
        <v>1230</v>
      </c>
      <c r="BX245" s="600">
        <v>5.75</v>
      </c>
      <c r="BY245" s="541" t="s">
        <v>1603</v>
      </c>
      <c r="BZ245" s="553" t="s">
        <v>20</v>
      </c>
      <c r="CA245" s="538"/>
      <c r="CB245" s="545"/>
      <c r="CC245" s="541"/>
      <c r="CD245" s="545">
        <v>6</v>
      </c>
      <c r="CE245" s="545"/>
      <c r="CF245" s="534" t="s">
        <v>20</v>
      </c>
      <c r="CG245" s="538" t="s">
        <v>10</v>
      </c>
      <c r="CH245" s="545" t="s">
        <v>20</v>
      </c>
      <c r="CI245" s="599"/>
      <c r="CJ245" s="545">
        <v>4.5</v>
      </c>
      <c r="CK245" s="541"/>
      <c r="CL245" s="545">
        <v>7</v>
      </c>
      <c r="CM245" s="602" t="s">
        <v>1604</v>
      </c>
      <c r="CN245" s="552" t="s">
        <v>20</v>
      </c>
      <c r="CO245" s="541" t="s">
        <v>10</v>
      </c>
      <c r="CP245" s="552">
        <v>4.7</v>
      </c>
      <c r="CQ245" s="545"/>
      <c r="CR245" s="545" t="s">
        <v>20</v>
      </c>
      <c r="CS245" s="545"/>
      <c r="CT245" s="535" t="s">
        <v>20</v>
      </c>
      <c r="CU245" s="535"/>
      <c r="CV245" s="545">
        <v>6.5</v>
      </c>
      <c r="CW245" s="541" t="s">
        <v>673</v>
      </c>
      <c r="CX245" s="545">
        <v>6</v>
      </c>
      <c r="CY245" s="541"/>
      <c r="CZ245" s="541">
        <v>5</v>
      </c>
      <c r="DA245" s="541" t="s">
        <v>10</v>
      </c>
      <c r="DB245" s="534">
        <v>4</v>
      </c>
      <c r="DC245" s="538" t="s">
        <v>1605</v>
      </c>
      <c r="DD245" s="528" t="s">
        <v>10</v>
      </c>
      <c r="DE245" s="528">
        <f>COUNT(F245:DB245)</f>
        <v>24</v>
      </c>
    </row>
    <row r="246" spans="1:109" ht="19.149999999999999" customHeight="1" x14ac:dyDescent="0.3">
      <c r="A246" s="105">
        <v>153</v>
      </c>
      <c r="B246" s="123">
        <v>488410</v>
      </c>
      <c r="C246" s="6">
        <v>125</v>
      </c>
      <c r="D246" s="8" t="s">
        <v>2498</v>
      </c>
      <c r="E246" s="8"/>
      <c r="F246" s="32" t="s">
        <v>20</v>
      </c>
      <c r="G246" s="14"/>
      <c r="H246" s="30"/>
      <c r="I246" s="30"/>
      <c r="J246" s="53">
        <v>6.5</v>
      </c>
      <c r="K246" s="109" t="s">
        <v>1606</v>
      </c>
      <c r="L246" s="52" t="s">
        <v>20</v>
      </c>
      <c r="M246" s="19" t="s">
        <v>1607</v>
      </c>
      <c r="N246" s="108" t="s">
        <v>20</v>
      </c>
      <c r="O246" s="109"/>
      <c r="P246" s="30" t="s">
        <v>20</v>
      </c>
      <c r="Q246" s="31"/>
      <c r="R246" s="127">
        <v>6.35</v>
      </c>
      <c r="S246" s="109"/>
      <c r="T246" s="135">
        <v>0.39800000000000002</v>
      </c>
      <c r="U246" s="57" t="s">
        <v>587</v>
      </c>
      <c r="V246" s="110" t="s">
        <v>20</v>
      </c>
      <c r="W246" s="54" t="s">
        <v>1608</v>
      </c>
      <c r="X246" s="125" t="s">
        <v>20</v>
      </c>
      <c r="Y246" s="25"/>
      <c r="Z246" s="29" t="s">
        <v>20</v>
      </c>
      <c r="AA246" s="17" t="s">
        <v>602</v>
      </c>
      <c r="AB246" s="29">
        <v>4</v>
      </c>
      <c r="AC246" s="17"/>
      <c r="AD246" s="29" t="s">
        <v>20</v>
      </c>
      <c r="AE246" s="17"/>
      <c r="AF246" s="112" t="s">
        <v>20</v>
      </c>
      <c r="AG246" s="17"/>
      <c r="AH246" s="30" t="s">
        <v>20</v>
      </c>
      <c r="AJ246" s="29">
        <v>6</v>
      </c>
      <c r="AK246" s="17"/>
      <c r="AL246" s="53">
        <v>6.5</v>
      </c>
      <c r="AM246" s="113" t="s">
        <v>1609</v>
      </c>
      <c r="AN246" s="29" t="s">
        <v>20</v>
      </c>
      <c r="AO246" s="17"/>
      <c r="AP246" s="52" t="s">
        <v>20</v>
      </c>
      <c r="AQ246" s="114" t="s">
        <v>1610</v>
      </c>
      <c r="AR246" s="29" t="s">
        <v>20</v>
      </c>
      <c r="AS246" s="17"/>
      <c r="AT246" s="52" t="s">
        <v>20</v>
      </c>
      <c r="AU246" s="114"/>
      <c r="AV246" s="52" t="s">
        <v>20</v>
      </c>
      <c r="AW246" s="114"/>
      <c r="AX246" s="59" t="s">
        <v>20</v>
      </c>
      <c r="AY246" s="29"/>
      <c r="AZ246" s="63">
        <v>6.875</v>
      </c>
      <c r="BA246" s="109"/>
      <c r="BB246" s="29" t="s">
        <v>20</v>
      </c>
      <c r="BC246" s="109" t="s">
        <v>1611</v>
      </c>
      <c r="BD246" s="115" t="s">
        <v>20</v>
      </c>
      <c r="BE246" s="29"/>
      <c r="BF246" s="141"/>
      <c r="BG246" s="109"/>
      <c r="BH246" s="63">
        <v>5.5</v>
      </c>
      <c r="BI246" s="17" t="s">
        <v>1601</v>
      </c>
      <c r="BJ246" s="29" t="s">
        <v>20</v>
      </c>
      <c r="BK246" s="29"/>
      <c r="BL246" s="29"/>
      <c r="BM246" s="29"/>
      <c r="BN246" s="29">
        <v>6.875</v>
      </c>
      <c r="BO246" s="17" t="s">
        <v>1612</v>
      </c>
      <c r="BP246" s="52">
        <v>5.125</v>
      </c>
      <c r="BQ246" s="114"/>
      <c r="BR246" s="117">
        <v>4</v>
      </c>
      <c r="BS246" s="118"/>
      <c r="BT246" s="53" t="s">
        <v>20</v>
      </c>
      <c r="BU246" s="17" t="s">
        <v>1613</v>
      </c>
      <c r="BV246" s="29" t="s">
        <v>20</v>
      </c>
      <c r="BW246" s="17" t="s">
        <v>1230</v>
      </c>
      <c r="BX246" s="111">
        <v>5.75</v>
      </c>
      <c r="BY246" s="17" t="s">
        <v>1614</v>
      </c>
      <c r="BZ246" s="119" t="s">
        <v>20</v>
      </c>
      <c r="CA246" s="114"/>
      <c r="CB246" s="29"/>
      <c r="CC246" s="17"/>
      <c r="CD246" s="29">
        <v>6</v>
      </c>
      <c r="CE246" s="17" t="s">
        <v>1615</v>
      </c>
      <c r="CF246" s="30" t="s">
        <v>20</v>
      </c>
      <c r="CG246" s="31"/>
      <c r="CH246" s="29" t="s">
        <v>20</v>
      </c>
      <c r="CI246" s="57"/>
      <c r="CJ246" s="29">
        <v>4.5</v>
      </c>
      <c r="CK246" s="17"/>
      <c r="CL246" s="29">
        <v>7</v>
      </c>
      <c r="CM246" s="57" t="s">
        <v>1616</v>
      </c>
      <c r="CN246" s="64" t="s">
        <v>20</v>
      </c>
      <c r="CO246" s="17"/>
      <c r="CP246" s="64">
        <v>4.7</v>
      </c>
      <c r="CQ246" s="17" t="s">
        <v>1617</v>
      </c>
      <c r="CR246" s="29" t="s">
        <v>20</v>
      </c>
      <c r="CS246" s="29"/>
      <c r="CT246" s="53" t="s">
        <v>20</v>
      </c>
      <c r="CU246" s="53"/>
      <c r="CV246" s="29">
        <v>6.5</v>
      </c>
      <c r="CW246" s="17" t="s">
        <v>673</v>
      </c>
      <c r="CX246" s="29">
        <v>6</v>
      </c>
      <c r="CY246" s="17"/>
      <c r="CZ246" s="17">
        <v>5</v>
      </c>
      <c r="DA246" s="17"/>
      <c r="DB246" s="30">
        <v>4</v>
      </c>
      <c r="DC246" s="31" t="s">
        <v>1618</v>
      </c>
      <c r="DD246" t="s">
        <v>10</v>
      </c>
      <c r="DE246">
        <f>COUNT(F246:DB246)</f>
        <v>20</v>
      </c>
    </row>
    <row r="247" spans="1:109" ht="19.149999999999999" customHeight="1" x14ac:dyDescent="0.3">
      <c r="A247" s="331">
        <v>154</v>
      </c>
      <c r="B247" s="123">
        <v>81119</v>
      </c>
      <c r="C247" s="6">
        <v>126</v>
      </c>
      <c r="D247" s="8" t="s">
        <v>2499</v>
      </c>
      <c r="E247" s="8"/>
      <c r="F247" s="32" t="s">
        <v>20</v>
      </c>
      <c r="G247" s="14"/>
      <c r="H247" s="30"/>
      <c r="I247" s="30"/>
      <c r="J247" s="53">
        <v>6.5</v>
      </c>
      <c r="K247" s="109" t="s">
        <v>1619</v>
      </c>
      <c r="L247" s="52" t="s">
        <v>20</v>
      </c>
      <c r="M247" s="19" t="s">
        <v>1620</v>
      </c>
      <c r="N247" s="108">
        <v>7.25</v>
      </c>
      <c r="O247" s="109" t="s">
        <v>1621</v>
      </c>
      <c r="P247" s="30" t="s">
        <v>20</v>
      </c>
      <c r="Q247" s="31"/>
      <c r="R247" s="127">
        <v>6.35</v>
      </c>
      <c r="S247" s="109"/>
      <c r="T247" s="135">
        <v>0.39800000000000002</v>
      </c>
      <c r="U247" s="57" t="s">
        <v>587</v>
      </c>
      <c r="V247" s="110">
        <v>5.75</v>
      </c>
      <c r="W247" s="54" t="s">
        <v>10</v>
      </c>
      <c r="X247" s="111">
        <v>6</v>
      </c>
      <c r="Y247" s="25" t="s">
        <v>1622</v>
      </c>
      <c r="Z247" s="29" t="s">
        <v>20</v>
      </c>
      <c r="AA247" s="17" t="s">
        <v>602</v>
      </c>
      <c r="AB247" s="29">
        <v>4</v>
      </c>
      <c r="AC247" s="17"/>
      <c r="AD247" s="29" t="s">
        <v>20</v>
      </c>
      <c r="AE247" s="17"/>
      <c r="AF247" s="112" t="s">
        <v>20</v>
      </c>
      <c r="AG247" s="17"/>
      <c r="AH247" s="30" t="s">
        <v>20</v>
      </c>
      <c r="AJ247" s="29">
        <v>6</v>
      </c>
      <c r="AK247" s="17" t="s">
        <v>10</v>
      </c>
      <c r="AL247" s="53">
        <v>6.5</v>
      </c>
      <c r="AM247" s="113" t="s">
        <v>608</v>
      </c>
      <c r="AN247" s="29" t="s">
        <v>20</v>
      </c>
      <c r="AO247" s="17" t="s">
        <v>1623</v>
      </c>
      <c r="AP247" s="52">
        <v>5</v>
      </c>
      <c r="AQ247" s="114"/>
      <c r="AR247" s="29" t="s">
        <v>20</v>
      </c>
      <c r="AS247" s="17" t="s">
        <v>260</v>
      </c>
      <c r="AT247" s="52" t="s">
        <v>20</v>
      </c>
      <c r="AU247" s="114"/>
      <c r="AV247" s="52" t="s">
        <v>20</v>
      </c>
      <c r="AW247" s="114"/>
      <c r="AX247" s="59" t="s">
        <v>20</v>
      </c>
      <c r="AY247" s="29"/>
      <c r="AZ247" s="233" t="s">
        <v>20</v>
      </c>
      <c r="BA247" s="109" t="s">
        <v>1624</v>
      </c>
      <c r="BB247" s="29">
        <v>7</v>
      </c>
      <c r="BC247" s="109"/>
      <c r="BD247" s="115" t="s">
        <v>20</v>
      </c>
      <c r="BE247" s="29"/>
      <c r="BF247" s="141"/>
      <c r="BG247" s="109"/>
      <c r="BH247" s="232" t="s">
        <v>271</v>
      </c>
      <c r="BI247" s="17" t="s">
        <v>1625</v>
      </c>
      <c r="BJ247" s="29">
        <v>6.85</v>
      </c>
      <c r="BK247" s="17" t="s">
        <v>1626</v>
      </c>
      <c r="BL247" s="29" t="s">
        <v>10</v>
      </c>
      <c r="BM247" s="29"/>
      <c r="BN247" s="29">
        <v>6.875</v>
      </c>
      <c r="BO247" s="29"/>
      <c r="BP247" s="52">
        <v>5.125</v>
      </c>
      <c r="BQ247" s="114"/>
      <c r="BR247" s="117">
        <v>4</v>
      </c>
      <c r="BS247" s="118" t="s">
        <v>10</v>
      </c>
      <c r="BT247" s="64">
        <v>4.75</v>
      </c>
      <c r="BU247" s="29"/>
      <c r="BV247" s="29" t="s">
        <v>20</v>
      </c>
      <c r="BW247" s="17" t="s">
        <v>1230</v>
      </c>
      <c r="BX247" s="111">
        <v>5.75</v>
      </c>
      <c r="BY247" s="17" t="s">
        <v>1627</v>
      </c>
      <c r="BZ247" s="119" t="s">
        <v>20</v>
      </c>
      <c r="CA247" s="114"/>
      <c r="CB247" s="29"/>
      <c r="CC247" s="17"/>
      <c r="CD247" s="29">
        <v>6</v>
      </c>
      <c r="CE247" s="29"/>
      <c r="CF247" s="30" t="s">
        <v>20</v>
      </c>
      <c r="CG247" s="31" t="s">
        <v>10</v>
      </c>
      <c r="CH247" s="29" t="s">
        <v>20</v>
      </c>
      <c r="CI247" s="57" t="s">
        <v>1628</v>
      </c>
      <c r="CJ247" s="29">
        <v>4.5</v>
      </c>
      <c r="CK247" s="17"/>
      <c r="CL247" s="29">
        <v>7</v>
      </c>
      <c r="CM247" s="17" t="s">
        <v>10</v>
      </c>
      <c r="CN247" s="64" t="s">
        <v>20</v>
      </c>
      <c r="CO247" s="17" t="s">
        <v>1629</v>
      </c>
      <c r="CP247" s="64">
        <v>4.7</v>
      </c>
      <c r="CQ247" s="29"/>
      <c r="CR247" s="29" t="s">
        <v>20</v>
      </c>
      <c r="CS247" s="29"/>
      <c r="CT247" s="53" t="s">
        <v>20</v>
      </c>
      <c r="CU247" s="53"/>
      <c r="CV247" s="29">
        <v>6.5</v>
      </c>
      <c r="CW247" s="17" t="s">
        <v>673</v>
      </c>
      <c r="CX247" s="29">
        <v>6</v>
      </c>
      <c r="CY247" s="17"/>
      <c r="CZ247" s="17">
        <v>5</v>
      </c>
      <c r="DA247" s="17" t="s">
        <v>10</v>
      </c>
      <c r="DB247" s="30">
        <v>4</v>
      </c>
      <c r="DC247" s="31" t="s">
        <v>1630</v>
      </c>
      <c r="DD247" t="s">
        <v>10</v>
      </c>
      <c r="DE247">
        <f>COUNT(F247:DB247)</f>
        <v>25</v>
      </c>
    </row>
    <row r="248" spans="1:109" ht="19.149999999999999" customHeight="1" x14ac:dyDescent="0.3">
      <c r="A248" s="105">
        <v>155</v>
      </c>
      <c r="B248" s="123">
        <v>81293</v>
      </c>
      <c r="C248" s="6">
        <v>127</v>
      </c>
      <c r="D248" s="8" t="s">
        <v>2500</v>
      </c>
      <c r="E248" s="8"/>
      <c r="F248" s="32" t="s">
        <v>20</v>
      </c>
      <c r="G248" s="124" t="s">
        <v>10</v>
      </c>
      <c r="H248" s="30"/>
      <c r="I248" s="30"/>
      <c r="J248" s="53">
        <v>6.5</v>
      </c>
      <c r="K248" s="109"/>
      <c r="L248" s="52">
        <v>5.6</v>
      </c>
      <c r="M248" s="19" t="s">
        <v>1631</v>
      </c>
      <c r="N248" s="108" t="s">
        <v>20</v>
      </c>
      <c r="O248" s="109"/>
      <c r="P248" s="30" t="s">
        <v>20</v>
      </c>
      <c r="Q248" s="31"/>
      <c r="R248" s="127">
        <v>6.35</v>
      </c>
      <c r="S248" s="109" t="s">
        <v>265</v>
      </c>
      <c r="T248" s="135">
        <v>0.39800000000000002</v>
      </c>
      <c r="U248" s="57" t="s">
        <v>1632</v>
      </c>
      <c r="V248" s="145">
        <v>18</v>
      </c>
      <c r="W248" s="54" t="s">
        <v>1633</v>
      </c>
      <c r="X248" s="111">
        <v>6</v>
      </c>
      <c r="Y248" s="25"/>
      <c r="Z248" s="29" t="s">
        <v>20</v>
      </c>
      <c r="AA248" s="17" t="s">
        <v>602</v>
      </c>
      <c r="AB248" s="29">
        <v>4</v>
      </c>
      <c r="AC248" s="17" t="s">
        <v>1634</v>
      </c>
      <c r="AD248" s="29" t="s">
        <v>20</v>
      </c>
      <c r="AE248" s="17"/>
      <c r="AF248" s="112" t="s">
        <v>271</v>
      </c>
      <c r="AG248" s="17" t="s">
        <v>1635</v>
      </c>
      <c r="AH248" s="30" t="s">
        <v>20</v>
      </c>
      <c r="AJ248" s="29">
        <v>6</v>
      </c>
      <c r="AK248" s="17"/>
      <c r="AL248" s="53" t="s">
        <v>20</v>
      </c>
      <c r="AN248" s="29" t="s">
        <v>20</v>
      </c>
      <c r="AO248" s="17"/>
      <c r="AP248" s="52">
        <v>5</v>
      </c>
      <c r="AQ248" s="114"/>
      <c r="AR248" s="29" t="s">
        <v>20</v>
      </c>
      <c r="AS248" s="17"/>
      <c r="AT248" s="52" t="s">
        <v>20</v>
      </c>
      <c r="AU248" s="114"/>
      <c r="AV248" s="52" t="s">
        <v>20</v>
      </c>
      <c r="AW248" s="114"/>
      <c r="AX248" s="59" t="s">
        <v>20</v>
      </c>
      <c r="AY248" s="17" t="s">
        <v>1636</v>
      </c>
      <c r="AZ248" s="60">
        <v>6.875</v>
      </c>
      <c r="BA248" s="109" t="s">
        <v>1637</v>
      </c>
      <c r="BB248" s="29">
        <v>7</v>
      </c>
      <c r="BC248" s="109"/>
      <c r="BD248" s="115" t="s">
        <v>20</v>
      </c>
      <c r="BE248" s="17"/>
      <c r="BF248" s="141"/>
      <c r="BG248" s="109"/>
      <c r="BH248" s="63" t="s">
        <v>20</v>
      </c>
      <c r="BI248" s="17"/>
      <c r="BJ248" s="29" t="s">
        <v>20</v>
      </c>
      <c r="BK248" s="17"/>
      <c r="BL248" s="29"/>
      <c r="BM248" s="29"/>
      <c r="BN248" s="29">
        <v>6.875</v>
      </c>
      <c r="BO248" s="17"/>
      <c r="BP248" s="52">
        <v>5.125</v>
      </c>
      <c r="BQ248" s="114" t="s">
        <v>1638</v>
      </c>
      <c r="BR248" s="117">
        <v>4</v>
      </c>
      <c r="BS248" s="118" t="s">
        <v>58</v>
      </c>
      <c r="BT248" s="29" t="s">
        <v>20</v>
      </c>
      <c r="BU248" s="17"/>
      <c r="BV248" s="29" t="s">
        <v>20</v>
      </c>
      <c r="BW248" s="17"/>
      <c r="BX248" s="29" t="s">
        <v>20</v>
      </c>
      <c r="BY248" s="17"/>
      <c r="BZ248" s="119">
        <v>4.5</v>
      </c>
      <c r="CA248" s="114" t="s">
        <v>1639</v>
      </c>
      <c r="CB248" s="29" t="s">
        <v>10</v>
      </c>
      <c r="CC248" s="17"/>
      <c r="CD248" s="29" t="s">
        <v>20</v>
      </c>
      <c r="CE248" s="17" t="s">
        <v>1640</v>
      </c>
      <c r="CF248" s="30" t="s">
        <v>20</v>
      </c>
      <c r="CG248" s="31"/>
      <c r="CH248" s="29" t="s">
        <v>20</v>
      </c>
      <c r="CI248" s="57"/>
      <c r="CJ248" s="29">
        <v>4.5</v>
      </c>
      <c r="CK248" s="17"/>
      <c r="CL248" s="29">
        <v>7</v>
      </c>
      <c r="CM248" s="57" t="s">
        <v>1641</v>
      </c>
      <c r="CN248" s="64">
        <v>6.25</v>
      </c>
      <c r="CO248" s="17" t="s">
        <v>1642</v>
      </c>
      <c r="CP248" s="64" t="s">
        <v>20</v>
      </c>
      <c r="CQ248" s="17"/>
      <c r="CR248" s="29" t="s">
        <v>20</v>
      </c>
      <c r="CS248" s="17"/>
      <c r="CT248" s="53" t="s">
        <v>20</v>
      </c>
      <c r="CU248" s="109"/>
      <c r="CV248" s="29">
        <v>6.5</v>
      </c>
      <c r="CW248" s="17" t="s">
        <v>673</v>
      </c>
      <c r="CX248" s="29">
        <v>6</v>
      </c>
      <c r="CY248" s="17"/>
      <c r="CZ248" s="17">
        <v>5</v>
      </c>
      <c r="DA248" s="17"/>
      <c r="DB248" s="30" t="s">
        <v>20</v>
      </c>
      <c r="DC248" s="31" t="s">
        <v>754</v>
      </c>
      <c r="DD248" t="s">
        <v>10</v>
      </c>
      <c r="DE248">
        <f>COUNT(F248:DB248)</f>
        <v>21</v>
      </c>
    </row>
    <row r="249" spans="1:109" ht="19.149999999999999" customHeight="1" x14ac:dyDescent="0.3">
      <c r="A249" s="331">
        <v>156</v>
      </c>
      <c r="B249" s="123">
        <v>811198</v>
      </c>
      <c r="C249" s="6">
        <v>128</v>
      </c>
      <c r="D249" s="8" t="s">
        <v>2501</v>
      </c>
      <c r="E249" s="8"/>
      <c r="F249" s="32" t="s">
        <v>20</v>
      </c>
      <c r="G249" s="14"/>
      <c r="H249" s="30"/>
      <c r="I249" s="30"/>
      <c r="J249" s="53">
        <v>6.5</v>
      </c>
      <c r="K249" s="57" t="s">
        <v>10</v>
      </c>
      <c r="L249" s="52" t="s">
        <v>20</v>
      </c>
      <c r="M249" s="19" t="s">
        <v>1620</v>
      </c>
      <c r="N249" s="108" t="s">
        <v>20</v>
      </c>
      <c r="O249" s="109" t="s">
        <v>1643</v>
      </c>
      <c r="P249" s="30" t="s">
        <v>20</v>
      </c>
      <c r="Q249" s="31"/>
      <c r="R249" s="127">
        <v>6.35</v>
      </c>
      <c r="S249" s="109"/>
      <c r="T249" s="135">
        <v>0.39800000000000002</v>
      </c>
      <c r="U249" s="57" t="s">
        <v>587</v>
      </c>
      <c r="V249" s="110">
        <v>5.75</v>
      </c>
      <c r="W249" s="54" t="s">
        <v>10</v>
      </c>
      <c r="X249" s="111">
        <v>6</v>
      </c>
      <c r="Y249" s="25"/>
      <c r="Z249" s="29" t="s">
        <v>20</v>
      </c>
      <c r="AA249" s="17" t="s">
        <v>602</v>
      </c>
      <c r="AB249" s="29">
        <v>4</v>
      </c>
      <c r="AC249" s="17"/>
      <c r="AD249" s="29" t="s">
        <v>20</v>
      </c>
      <c r="AE249" s="17"/>
      <c r="AF249" s="112" t="s">
        <v>20</v>
      </c>
      <c r="AG249" s="17"/>
      <c r="AH249" s="30" t="s">
        <v>20</v>
      </c>
      <c r="AJ249" s="29">
        <v>6</v>
      </c>
      <c r="AK249" s="17" t="s">
        <v>10</v>
      </c>
      <c r="AL249" s="53">
        <v>6.5</v>
      </c>
      <c r="AM249" s="113" t="s">
        <v>608</v>
      </c>
      <c r="AN249" s="29" t="s">
        <v>20</v>
      </c>
      <c r="AO249" s="17" t="s">
        <v>1644</v>
      </c>
      <c r="AP249" s="52">
        <v>5</v>
      </c>
      <c r="AQ249" s="114"/>
      <c r="AR249" s="29" t="s">
        <v>20</v>
      </c>
      <c r="AS249" s="17" t="s">
        <v>260</v>
      </c>
      <c r="AT249" s="52" t="s">
        <v>20</v>
      </c>
      <c r="AU249" s="114" t="s">
        <v>1645</v>
      </c>
      <c r="AV249" s="52" t="s">
        <v>20</v>
      </c>
      <c r="AW249" s="114"/>
      <c r="AX249" s="59" t="s">
        <v>20</v>
      </c>
      <c r="AY249" s="29"/>
      <c r="AZ249" s="63">
        <v>6.875</v>
      </c>
      <c r="BA249" s="109" t="s">
        <v>10</v>
      </c>
      <c r="BB249" s="29">
        <v>7</v>
      </c>
      <c r="BC249" s="109"/>
      <c r="BD249" s="115" t="s">
        <v>20</v>
      </c>
      <c r="BE249" s="29"/>
      <c r="BF249" s="141"/>
      <c r="BG249" s="109"/>
      <c r="BH249" s="63">
        <v>5.5</v>
      </c>
      <c r="BI249" s="17"/>
      <c r="BJ249" s="29">
        <v>6.85</v>
      </c>
      <c r="BK249" s="17" t="s">
        <v>1626</v>
      </c>
      <c r="BL249" s="29" t="s">
        <v>10</v>
      </c>
      <c r="BM249" s="29"/>
      <c r="BN249" s="29">
        <v>6.875</v>
      </c>
      <c r="BO249" s="29"/>
      <c r="BP249" s="52">
        <v>5.125</v>
      </c>
      <c r="BQ249" s="114"/>
      <c r="BR249" s="117">
        <v>4</v>
      </c>
      <c r="BS249" s="118" t="s">
        <v>10</v>
      </c>
      <c r="BT249" s="64">
        <v>4.75</v>
      </c>
      <c r="BU249" s="17"/>
      <c r="BV249" s="29" t="s">
        <v>20</v>
      </c>
      <c r="BW249" s="17" t="s">
        <v>1230</v>
      </c>
      <c r="BX249" s="111">
        <v>5.75</v>
      </c>
      <c r="BY249" s="17" t="s">
        <v>10</v>
      </c>
      <c r="BZ249" s="119" t="s">
        <v>20</v>
      </c>
      <c r="CA249" s="114"/>
      <c r="CB249" s="29"/>
      <c r="CC249" s="17"/>
      <c r="CD249" s="29">
        <v>6</v>
      </c>
      <c r="CE249" s="29"/>
      <c r="CF249" s="30" t="s">
        <v>20</v>
      </c>
      <c r="CG249" s="31" t="s">
        <v>267</v>
      </c>
      <c r="CH249" s="29" t="s">
        <v>20</v>
      </c>
      <c r="CI249" s="57" t="s">
        <v>1646</v>
      </c>
      <c r="CJ249" s="29">
        <v>4.5</v>
      </c>
      <c r="CK249" s="17"/>
      <c r="CL249" s="29">
        <v>7</v>
      </c>
      <c r="CM249" s="17"/>
      <c r="CN249" s="64" t="s">
        <v>20</v>
      </c>
      <c r="CO249" s="17"/>
      <c r="CP249" s="64">
        <v>4.7</v>
      </c>
      <c r="CQ249" s="29"/>
      <c r="CR249" s="29" t="s">
        <v>20</v>
      </c>
      <c r="CS249" s="29"/>
      <c r="CT249" s="53" t="s">
        <v>20</v>
      </c>
      <c r="CU249" s="53"/>
      <c r="CV249" s="29">
        <v>6.5</v>
      </c>
      <c r="CW249" s="17" t="s">
        <v>673</v>
      </c>
      <c r="CX249" s="29">
        <v>6</v>
      </c>
      <c r="CY249" s="17"/>
      <c r="CZ249" s="17">
        <v>5</v>
      </c>
      <c r="DA249" s="17" t="s">
        <v>10</v>
      </c>
      <c r="DB249" s="30">
        <v>4</v>
      </c>
      <c r="DC249" s="31" t="s">
        <v>1647</v>
      </c>
      <c r="DD249" t="s">
        <v>10</v>
      </c>
      <c r="DE249">
        <f>COUNT(F249:DB249)</f>
        <v>26</v>
      </c>
    </row>
    <row r="250" spans="1:109" ht="19.149999999999999" customHeight="1" x14ac:dyDescent="0.3">
      <c r="A250" s="105">
        <v>158</v>
      </c>
      <c r="B250" s="328"/>
      <c r="C250" s="330"/>
      <c r="D250" s="332" t="s">
        <v>268</v>
      </c>
      <c r="E250" s="332"/>
      <c r="F250" s="336" t="s">
        <v>18</v>
      </c>
      <c r="G250" s="338"/>
      <c r="H250" s="340" t="s">
        <v>18</v>
      </c>
      <c r="I250" s="340"/>
      <c r="J250" s="340" t="s">
        <v>18</v>
      </c>
      <c r="K250" s="347"/>
      <c r="L250" s="350" t="s">
        <v>18</v>
      </c>
      <c r="M250" s="352"/>
      <c r="N250" s="345" t="s">
        <v>18</v>
      </c>
      <c r="O250" s="347"/>
      <c r="P250" s="355" t="s">
        <v>18</v>
      </c>
      <c r="Q250" s="341"/>
      <c r="R250" s="355" t="s">
        <v>18</v>
      </c>
      <c r="S250" s="347"/>
      <c r="T250" s="355" t="s">
        <v>18</v>
      </c>
      <c r="U250" s="348"/>
      <c r="V250" s="355" t="s">
        <v>18</v>
      </c>
      <c r="W250" s="368"/>
      <c r="X250" s="355" t="s">
        <v>18</v>
      </c>
      <c r="Y250" s="373"/>
      <c r="Z250" s="355" t="s">
        <v>18</v>
      </c>
      <c r="AA250" s="348"/>
      <c r="AB250" s="355" t="s">
        <v>18</v>
      </c>
      <c r="AC250" s="348"/>
      <c r="AD250" s="355" t="s">
        <v>18</v>
      </c>
      <c r="AE250" s="348"/>
      <c r="AF250" s="112" t="s">
        <v>18</v>
      </c>
      <c r="AG250" s="348"/>
      <c r="AH250" s="112" t="s">
        <v>18</v>
      </c>
      <c r="AI250" s="341"/>
      <c r="AJ250" s="112" t="s">
        <v>18</v>
      </c>
      <c r="AK250" s="348"/>
      <c r="AL250" s="112" t="s">
        <v>18</v>
      </c>
      <c r="AM250" s="353"/>
      <c r="AN250" s="362" t="s">
        <v>18</v>
      </c>
      <c r="AO250" s="348"/>
      <c r="AP250" s="378" t="s">
        <v>18</v>
      </c>
      <c r="AQ250" s="379"/>
      <c r="AR250" s="112" t="s">
        <v>18</v>
      </c>
      <c r="AS250" s="348"/>
      <c r="AT250" s="350" t="s">
        <v>18</v>
      </c>
      <c r="AU250" s="379"/>
      <c r="AV250" s="350" t="s">
        <v>18</v>
      </c>
      <c r="AW250" s="379"/>
      <c r="AX250" s="112" t="s">
        <v>18</v>
      </c>
      <c r="AY250" s="348"/>
      <c r="AZ250" s="112" t="s">
        <v>18</v>
      </c>
      <c r="BA250" s="347"/>
      <c r="BB250" s="362" t="s">
        <v>18</v>
      </c>
      <c r="BC250" s="347"/>
      <c r="BD250" s="112" t="s">
        <v>18</v>
      </c>
      <c r="BE250" s="348"/>
      <c r="BF250" s="362" t="s">
        <v>18</v>
      </c>
      <c r="BG250" s="347"/>
      <c r="BH250" s="362" t="s">
        <v>18</v>
      </c>
      <c r="BI250" s="348"/>
      <c r="BJ250" s="112" t="s">
        <v>18</v>
      </c>
      <c r="BK250" s="348"/>
      <c r="BL250" s="362" t="s">
        <v>18</v>
      </c>
      <c r="BM250" s="362"/>
      <c r="BN250" s="112" t="s">
        <v>18</v>
      </c>
      <c r="BO250" s="348"/>
      <c r="BP250" s="378" t="s">
        <v>18</v>
      </c>
      <c r="BQ250" s="379"/>
      <c r="BR250" s="112" t="s">
        <v>18</v>
      </c>
      <c r="BS250" s="394"/>
      <c r="BT250" s="362" t="s">
        <v>18</v>
      </c>
      <c r="BU250" s="348"/>
      <c r="BV250" s="112" t="s">
        <v>18</v>
      </c>
      <c r="BW250" s="348"/>
      <c r="BX250" s="362" t="s">
        <v>18</v>
      </c>
      <c r="BY250" s="348"/>
      <c r="BZ250" s="350" t="s">
        <v>18</v>
      </c>
      <c r="CA250" s="379"/>
      <c r="CB250" s="112" t="s">
        <v>18</v>
      </c>
      <c r="CC250" s="348"/>
      <c r="CD250" s="112" t="s">
        <v>18</v>
      </c>
      <c r="CE250" s="348"/>
      <c r="CF250" s="362" t="s">
        <v>18</v>
      </c>
      <c r="CG250" s="341"/>
      <c r="CH250" s="112" t="s">
        <v>18</v>
      </c>
      <c r="CI250" s="354"/>
      <c r="CJ250" s="112" t="s">
        <v>18</v>
      </c>
      <c r="CK250" s="348"/>
      <c r="CL250" s="112" t="s">
        <v>18</v>
      </c>
      <c r="CM250" s="348"/>
      <c r="CN250" s="362" t="s">
        <v>18</v>
      </c>
      <c r="CO250" s="348"/>
      <c r="CP250" s="362" t="s">
        <v>18</v>
      </c>
      <c r="CQ250" s="348"/>
      <c r="CR250" s="112" t="s">
        <v>18</v>
      </c>
      <c r="CS250" s="348"/>
      <c r="CT250" s="112" t="s">
        <v>18</v>
      </c>
      <c r="CU250" s="347"/>
      <c r="CV250" s="112" t="s">
        <v>18</v>
      </c>
      <c r="CW250" s="348"/>
      <c r="CX250" s="362" t="s">
        <v>18</v>
      </c>
      <c r="CY250" s="348"/>
      <c r="CZ250" s="362" t="s">
        <v>18</v>
      </c>
      <c r="DA250" s="348"/>
      <c r="DB250" s="362" t="s">
        <v>18</v>
      </c>
      <c r="DC250" s="341"/>
      <c r="DD250" s="331"/>
      <c r="DE250" s="331"/>
    </row>
    <row r="251" spans="1:109" ht="19.149999999999999" customHeight="1" x14ac:dyDescent="0.3">
      <c r="A251" s="331">
        <v>166</v>
      </c>
      <c r="B251" s="123">
        <v>71312</v>
      </c>
      <c r="C251" s="6">
        <v>136</v>
      </c>
      <c r="D251" s="8" t="s">
        <v>285</v>
      </c>
      <c r="E251" s="8"/>
      <c r="F251" s="32">
        <v>4</v>
      </c>
      <c r="G251" s="14"/>
      <c r="H251" s="30"/>
      <c r="I251" s="30"/>
      <c r="J251" s="53">
        <v>6.5</v>
      </c>
      <c r="K251" s="109"/>
      <c r="L251" s="52">
        <v>5.6</v>
      </c>
      <c r="M251" s="19" t="s">
        <v>1668</v>
      </c>
      <c r="N251" s="108" t="s">
        <v>20</v>
      </c>
      <c r="O251" s="109"/>
      <c r="P251" s="30" t="s">
        <v>20</v>
      </c>
      <c r="Q251" s="31"/>
      <c r="R251" s="127" t="s">
        <v>20</v>
      </c>
      <c r="S251" s="109"/>
      <c r="T251" s="135">
        <v>0.39800000000000002</v>
      </c>
      <c r="U251" s="17" t="s">
        <v>1726</v>
      </c>
      <c r="V251" s="110" t="s">
        <v>20</v>
      </c>
      <c r="W251" s="54"/>
      <c r="X251" s="111">
        <v>4</v>
      </c>
      <c r="Y251" s="25" t="s">
        <v>1727</v>
      </c>
      <c r="Z251" s="29" t="s">
        <v>20</v>
      </c>
      <c r="AA251" s="17" t="s">
        <v>1728</v>
      </c>
      <c r="AB251" s="29">
        <v>4</v>
      </c>
      <c r="AC251" s="17"/>
      <c r="AD251" s="29" t="s">
        <v>20</v>
      </c>
      <c r="AE251" s="17"/>
      <c r="AF251" s="112" t="s">
        <v>271</v>
      </c>
      <c r="AG251" s="17" t="s">
        <v>1635</v>
      </c>
      <c r="AH251" s="30" t="s">
        <v>20</v>
      </c>
      <c r="AJ251" s="29">
        <v>6</v>
      </c>
      <c r="AK251" s="17"/>
      <c r="AL251" s="53">
        <v>6.5</v>
      </c>
      <c r="AM251" s="113" t="s">
        <v>608</v>
      </c>
      <c r="AN251" s="29" t="s">
        <v>20</v>
      </c>
      <c r="AO251" s="17"/>
      <c r="AP251" s="52" t="s">
        <v>20</v>
      </c>
      <c r="AQ251" s="114"/>
      <c r="AR251" s="29" t="s">
        <v>20</v>
      </c>
      <c r="AS251" s="17"/>
      <c r="AT251" s="52">
        <v>10</v>
      </c>
      <c r="AU251" s="114" t="s">
        <v>1656</v>
      </c>
      <c r="AV251" s="52" t="s">
        <v>20</v>
      </c>
      <c r="AW251" s="114"/>
      <c r="AX251" s="59" t="s">
        <v>20</v>
      </c>
      <c r="AY251" s="17"/>
      <c r="AZ251" s="63">
        <v>6.875</v>
      </c>
      <c r="BA251" s="109"/>
      <c r="BB251" s="29" t="s">
        <v>20</v>
      </c>
      <c r="BC251" s="109"/>
      <c r="BD251" s="115" t="s">
        <v>20</v>
      </c>
      <c r="BE251" s="17" t="s">
        <v>1729</v>
      </c>
      <c r="BF251" s="235" t="s">
        <v>20</v>
      </c>
      <c r="BG251" s="109" t="s">
        <v>1730</v>
      </c>
      <c r="BH251" s="63" t="s">
        <v>20</v>
      </c>
      <c r="BI251" s="17" t="s">
        <v>1731</v>
      </c>
      <c r="BJ251" s="53" t="s">
        <v>20</v>
      </c>
      <c r="BK251" s="17"/>
      <c r="BL251" s="29"/>
      <c r="BM251" s="29"/>
      <c r="BN251" s="29" t="s">
        <v>20</v>
      </c>
      <c r="BO251" s="17"/>
      <c r="BP251" s="52">
        <v>5.125</v>
      </c>
      <c r="BQ251" s="114"/>
      <c r="BR251" s="117" t="s">
        <v>20</v>
      </c>
      <c r="BS251" s="118"/>
      <c r="BT251" s="53" t="s">
        <v>20</v>
      </c>
      <c r="BU251" s="17"/>
      <c r="BV251" s="29" t="s">
        <v>20</v>
      </c>
      <c r="BW251" s="17"/>
      <c r="BX251" s="53" t="s">
        <v>271</v>
      </c>
      <c r="BY251" s="17" t="s">
        <v>1660</v>
      </c>
      <c r="BZ251" s="119" t="s">
        <v>20</v>
      </c>
      <c r="CA251" s="114" t="s">
        <v>1732</v>
      </c>
      <c r="CB251" s="53" t="s">
        <v>10</v>
      </c>
      <c r="CC251" s="17" t="s">
        <v>1733</v>
      </c>
      <c r="CD251" s="29" t="s">
        <v>20</v>
      </c>
      <c r="CE251" s="17"/>
      <c r="CF251" s="30" t="s">
        <v>20</v>
      </c>
      <c r="CG251" s="31"/>
      <c r="CH251" s="29" t="s">
        <v>20</v>
      </c>
      <c r="CI251" s="57"/>
      <c r="CJ251" s="29">
        <v>4.5</v>
      </c>
      <c r="CK251" s="17" t="s">
        <v>1734</v>
      </c>
      <c r="CL251" s="29" t="s">
        <v>20</v>
      </c>
      <c r="CM251" s="17"/>
      <c r="CN251" s="64" t="s">
        <v>20</v>
      </c>
      <c r="CO251" s="17" t="s">
        <v>1735</v>
      </c>
      <c r="CP251" s="64" t="s">
        <v>20</v>
      </c>
      <c r="CQ251" s="17"/>
      <c r="CR251" s="29" t="s">
        <v>20</v>
      </c>
      <c r="CS251" s="17"/>
      <c r="CT251" s="53" t="s">
        <v>20</v>
      </c>
      <c r="CU251" s="109"/>
      <c r="CV251" s="29">
        <v>1.5</v>
      </c>
      <c r="CW251" s="17" t="s">
        <v>590</v>
      </c>
      <c r="CX251" s="29">
        <v>6</v>
      </c>
      <c r="CY251" s="17"/>
      <c r="CZ251" s="17">
        <v>5</v>
      </c>
      <c r="DA251" s="17"/>
      <c r="DB251" s="30" t="s">
        <v>20</v>
      </c>
      <c r="DC251" s="31"/>
      <c r="DE251">
        <f>COUNT(F251:DB251)</f>
        <v>15</v>
      </c>
    </row>
    <row r="252" spans="1:109" ht="19.149999999999999" customHeight="1" x14ac:dyDescent="0.3">
      <c r="A252" s="105">
        <v>170</v>
      </c>
      <c r="B252" s="123">
        <v>71312</v>
      </c>
      <c r="C252" s="6">
        <v>140</v>
      </c>
      <c r="D252" s="8" t="s">
        <v>295</v>
      </c>
      <c r="E252" s="8"/>
      <c r="F252" s="32">
        <v>4</v>
      </c>
      <c r="G252" s="14"/>
      <c r="H252" s="30"/>
      <c r="I252" s="30"/>
      <c r="J252" s="53">
        <v>6.5</v>
      </c>
      <c r="K252" s="109"/>
      <c r="L252" s="52">
        <v>5.6</v>
      </c>
      <c r="M252" s="19" t="s">
        <v>1668</v>
      </c>
      <c r="N252" s="108" t="s">
        <v>20</v>
      </c>
      <c r="O252" s="109"/>
      <c r="P252" s="30" t="s">
        <v>20</v>
      </c>
      <c r="Q252" s="31"/>
      <c r="R252" s="127" t="s">
        <v>20</v>
      </c>
      <c r="S252" s="109"/>
      <c r="T252" s="135">
        <v>0.39800000000000002</v>
      </c>
      <c r="U252" s="17" t="s">
        <v>1781</v>
      </c>
      <c r="V252" s="110" t="s">
        <v>20</v>
      </c>
      <c r="W252" s="54"/>
      <c r="X252" s="111">
        <v>6</v>
      </c>
      <c r="Y252" s="25"/>
      <c r="Z252" s="29" t="s">
        <v>20</v>
      </c>
      <c r="AA252" s="17" t="s">
        <v>1782</v>
      </c>
      <c r="AB252" s="29">
        <v>4</v>
      </c>
      <c r="AC252" s="17"/>
      <c r="AD252" s="29" t="s">
        <v>20</v>
      </c>
      <c r="AE252" s="17"/>
      <c r="AF252" s="112" t="s">
        <v>271</v>
      </c>
      <c r="AG252" s="17" t="s">
        <v>1783</v>
      </c>
      <c r="AH252" s="30" t="s">
        <v>20</v>
      </c>
      <c r="AJ252" s="29">
        <v>6</v>
      </c>
      <c r="AK252" s="17"/>
      <c r="AL252" s="53">
        <v>6.5</v>
      </c>
      <c r="AM252" s="113" t="s">
        <v>608</v>
      </c>
      <c r="AN252" s="29" t="s">
        <v>20</v>
      </c>
      <c r="AO252" s="17"/>
      <c r="AP252" s="52" t="s">
        <v>20</v>
      </c>
      <c r="AQ252" s="114"/>
      <c r="AR252" s="29" t="s">
        <v>20</v>
      </c>
      <c r="AS252" s="17"/>
      <c r="AT252" s="52">
        <v>10</v>
      </c>
      <c r="AU252" s="114" t="s">
        <v>1656</v>
      </c>
      <c r="AV252" s="52" t="s">
        <v>20</v>
      </c>
      <c r="AW252" s="114"/>
      <c r="AX252" s="59" t="s">
        <v>20</v>
      </c>
      <c r="AY252" s="17"/>
      <c r="AZ252" s="60">
        <v>6.875</v>
      </c>
      <c r="BA252" s="109"/>
      <c r="BB252" s="53" t="s">
        <v>20</v>
      </c>
      <c r="BC252" s="109"/>
      <c r="BD252" s="115">
        <v>4.2249999999999996</v>
      </c>
      <c r="BE252" s="17" t="s">
        <v>1784</v>
      </c>
      <c r="BF252" s="141" t="s">
        <v>10</v>
      </c>
      <c r="BG252" s="109"/>
      <c r="BH252" s="63" t="s">
        <v>20</v>
      </c>
      <c r="BI252" s="17" t="s">
        <v>1731</v>
      </c>
      <c r="BJ252" s="53" t="s">
        <v>20</v>
      </c>
      <c r="BK252" s="109" t="s">
        <v>1785</v>
      </c>
      <c r="BL252" s="29" t="s">
        <v>10</v>
      </c>
      <c r="BM252" s="29"/>
      <c r="BN252" s="53" t="s">
        <v>20</v>
      </c>
      <c r="BO252" s="17"/>
      <c r="BP252" s="52">
        <v>5.125</v>
      </c>
      <c r="BQ252" s="114"/>
      <c r="BR252" s="117" t="s">
        <v>20</v>
      </c>
      <c r="BS252" s="118"/>
      <c r="BT252" s="29" t="s">
        <v>20</v>
      </c>
      <c r="BU252" s="17"/>
      <c r="BV252" s="29" t="s">
        <v>20</v>
      </c>
      <c r="BW252" s="17"/>
      <c r="BX252" s="53" t="s">
        <v>271</v>
      </c>
      <c r="BY252" s="17" t="s">
        <v>1660</v>
      </c>
      <c r="BZ252" s="119" t="s">
        <v>20</v>
      </c>
      <c r="CA252" s="114" t="s">
        <v>1732</v>
      </c>
      <c r="CB252" s="29" t="s">
        <v>10</v>
      </c>
      <c r="CC252" s="17"/>
      <c r="CD252" s="29" t="s">
        <v>20</v>
      </c>
      <c r="CE252" s="17"/>
      <c r="CF252" s="30" t="s">
        <v>20</v>
      </c>
      <c r="CG252" s="31"/>
      <c r="CH252" s="29" t="s">
        <v>20</v>
      </c>
      <c r="CI252" s="17"/>
      <c r="CJ252" s="29">
        <v>4.5</v>
      </c>
      <c r="CK252" s="17" t="s">
        <v>1786</v>
      </c>
      <c r="CL252" s="29" t="s">
        <v>20</v>
      </c>
      <c r="CM252" s="17" t="s">
        <v>1787</v>
      </c>
      <c r="CN252" s="127">
        <v>6.25</v>
      </c>
      <c r="CO252" s="17" t="s">
        <v>1788</v>
      </c>
      <c r="CP252" s="64" t="s">
        <v>20</v>
      </c>
      <c r="CQ252" s="17" t="s">
        <v>1789</v>
      </c>
      <c r="CR252" s="29" t="s">
        <v>20</v>
      </c>
      <c r="CS252" s="17"/>
      <c r="CT252" s="53" t="s">
        <v>20</v>
      </c>
      <c r="CU252" s="109"/>
      <c r="CV252" s="133">
        <v>1.5</v>
      </c>
      <c r="CW252" s="17" t="s">
        <v>1790</v>
      </c>
      <c r="CX252" s="29">
        <v>6</v>
      </c>
      <c r="CY252" s="17"/>
      <c r="CZ252" s="17">
        <v>5</v>
      </c>
      <c r="DA252" s="17"/>
      <c r="DB252" s="30" t="s">
        <v>20</v>
      </c>
      <c r="DC252" s="31"/>
      <c r="DE252">
        <f>COUNT(F252:DB252)</f>
        <v>17</v>
      </c>
    </row>
    <row r="253" spans="1:109" s="105" customFormat="1" ht="19.149999999999999" customHeight="1" x14ac:dyDescent="0.3">
      <c r="A253" s="331">
        <v>172</v>
      </c>
      <c r="B253" s="120">
        <v>51212</v>
      </c>
      <c r="C253" s="69">
        <v>142</v>
      </c>
      <c r="D253" s="160" t="s">
        <v>299</v>
      </c>
      <c r="E253" s="160"/>
      <c r="F253" s="71" t="s">
        <v>20</v>
      </c>
      <c r="G253" s="142"/>
      <c r="H253" s="73" t="s">
        <v>10</v>
      </c>
      <c r="I253" s="73"/>
      <c r="J253" s="103" t="s">
        <v>20</v>
      </c>
      <c r="K253" s="83"/>
      <c r="L253" s="77" t="s">
        <v>20</v>
      </c>
      <c r="M253" s="78"/>
      <c r="N253" s="122" t="s">
        <v>20</v>
      </c>
      <c r="O253" s="83"/>
      <c r="P253" s="73">
        <v>2.9</v>
      </c>
      <c r="Q253" s="81"/>
      <c r="R253" s="247" t="s">
        <v>20</v>
      </c>
      <c r="S253" s="592"/>
      <c r="T253" s="361">
        <v>0.29870000000000002</v>
      </c>
      <c r="U253" s="76" t="s">
        <v>1801</v>
      </c>
      <c r="V253" s="161" t="s">
        <v>20</v>
      </c>
      <c r="W253" s="86"/>
      <c r="X253" s="87">
        <v>6</v>
      </c>
      <c r="Y253" s="88"/>
      <c r="Z253" s="89" t="s">
        <v>20</v>
      </c>
      <c r="AA253" s="76" t="s">
        <v>1802</v>
      </c>
      <c r="AB253" s="89">
        <v>4</v>
      </c>
      <c r="AC253" s="76" t="s">
        <v>1803</v>
      </c>
      <c r="AD253" s="89" t="s">
        <v>20</v>
      </c>
      <c r="AE253" s="76" t="s">
        <v>1804</v>
      </c>
      <c r="AF253" s="90" t="s">
        <v>20</v>
      </c>
      <c r="AG253" s="76"/>
      <c r="AH253" s="73" t="s">
        <v>20</v>
      </c>
      <c r="AI253" s="81" t="s">
        <v>1805</v>
      </c>
      <c r="AJ253" s="89" t="s">
        <v>20</v>
      </c>
      <c r="AK253" s="76"/>
      <c r="AL253" s="103" t="s">
        <v>20</v>
      </c>
      <c r="AM253" s="91"/>
      <c r="AN253" s="89" t="s">
        <v>20</v>
      </c>
      <c r="AO253" s="76" t="s">
        <v>1806</v>
      </c>
      <c r="AP253" s="77">
        <v>5</v>
      </c>
      <c r="AQ253" s="92" t="s">
        <v>1807</v>
      </c>
      <c r="AR253" s="89" t="s">
        <v>20</v>
      </c>
      <c r="AS253" s="76"/>
      <c r="AT253" s="77" t="s">
        <v>20</v>
      </c>
      <c r="AU253" s="92"/>
      <c r="AV253" s="77" t="s">
        <v>20</v>
      </c>
      <c r="AW253" s="92"/>
      <c r="AX253" s="93" t="s">
        <v>20</v>
      </c>
      <c r="AY253" s="76" t="s">
        <v>1808</v>
      </c>
      <c r="AZ253" s="384" t="s">
        <v>20</v>
      </c>
      <c r="BA253" s="83"/>
      <c r="BB253" s="89">
        <v>7</v>
      </c>
      <c r="BC253" s="83"/>
      <c r="BD253" s="96" t="s">
        <v>20</v>
      </c>
      <c r="BE253" s="76"/>
      <c r="BF253" s="596" t="s">
        <v>20</v>
      </c>
      <c r="BG253" s="83"/>
      <c r="BH253" s="94" t="s">
        <v>20</v>
      </c>
      <c r="BI253" s="76"/>
      <c r="BJ253" s="103">
        <v>6.85</v>
      </c>
      <c r="BK253" s="83" t="s">
        <v>1221</v>
      </c>
      <c r="BL253" s="89" t="s">
        <v>10</v>
      </c>
      <c r="BM253" s="89"/>
      <c r="BN253" s="89" t="s">
        <v>20</v>
      </c>
      <c r="BO253" s="76"/>
      <c r="BP253" s="77" t="s">
        <v>20</v>
      </c>
      <c r="BQ253" s="92" t="s">
        <v>1809</v>
      </c>
      <c r="BR253" s="100">
        <v>4</v>
      </c>
      <c r="BS253" s="101"/>
      <c r="BT253" s="89" t="s">
        <v>20</v>
      </c>
      <c r="BU253" s="76"/>
      <c r="BV253" s="89" t="s">
        <v>20</v>
      </c>
      <c r="BW253" s="76"/>
      <c r="BX253" s="103" t="s">
        <v>20</v>
      </c>
      <c r="BY253" s="76" t="s">
        <v>1660</v>
      </c>
      <c r="BZ253" s="102" t="s">
        <v>20</v>
      </c>
      <c r="CA253" s="92" t="s">
        <v>1810</v>
      </c>
      <c r="CB253" s="89" t="s">
        <v>10</v>
      </c>
      <c r="CC253" s="76"/>
      <c r="CD253" s="89" t="s">
        <v>20</v>
      </c>
      <c r="CE253" s="76"/>
      <c r="CF253" s="73" t="s">
        <v>20</v>
      </c>
      <c r="CG253" s="81"/>
      <c r="CH253" s="89" t="s">
        <v>20</v>
      </c>
      <c r="CI253" s="76"/>
      <c r="CJ253" s="89" t="s">
        <v>20</v>
      </c>
      <c r="CK253" s="76"/>
      <c r="CL253" s="89" t="s">
        <v>20</v>
      </c>
      <c r="CM253" s="76"/>
      <c r="CN253" s="82" t="s">
        <v>20</v>
      </c>
      <c r="CO253" s="443"/>
      <c r="CP253" s="82" t="s">
        <v>20</v>
      </c>
      <c r="CQ253" s="76"/>
      <c r="CR253" s="89" t="s">
        <v>20</v>
      </c>
      <c r="CS253" s="76"/>
      <c r="CT253" s="103" t="s">
        <v>20</v>
      </c>
      <c r="CU253" s="83" t="s">
        <v>1811</v>
      </c>
      <c r="CV253" s="446">
        <v>1.5</v>
      </c>
      <c r="CW253" s="76" t="s">
        <v>1790</v>
      </c>
      <c r="CX253" s="89" t="s">
        <v>20</v>
      </c>
      <c r="CY253" s="76"/>
      <c r="CZ253" s="76" t="s">
        <v>20</v>
      </c>
      <c r="DA253" s="76" t="s">
        <v>1812</v>
      </c>
      <c r="DB253" s="73" t="s">
        <v>20</v>
      </c>
      <c r="DC253" s="81" t="s">
        <v>1813</v>
      </c>
      <c r="DD253" s="76" t="s">
        <v>10</v>
      </c>
      <c r="DE253" s="105">
        <f>COUNT(F253:DB253)</f>
        <v>9</v>
      </c>
    </row>
    <row r="254" spans="1:109" ht="19.149999999999999" customHeight="1" x14ac:dyDescent="0.3">
      <c r="A254" s="105">
        <v>175</v>
      </c>
      <c r="B254" s="328"/>
      <c r="C254" s="330"/>
      <c r="D254" s="332" t="s">
        <v>303</v>
      </c>
      <c r="E254" s="332"/>
      <c r="F254" s="336" t="s">
        <v>18</v>
      </c>
      <c r="G254" s="339"/>
      <c r="H254" s="340" t="s">
        <v>18</v>
      </c>
      <c r="I254" s="340"/>
      <c r="J254" s="340" t="s">
        <v>18</v>
      </c>
      <c r="K254" s="347"/>
      <c r="L254" s="350" t="s">
        <v>18</v>
      </c>
      <c r="M254" s="352"/>
      <c r="N254" s="345" t="s">
        <v>18</v>
      </c>
      <c r="O254" s="347"/>
      <c r="P254" s="355" t="s">
        <v>18</v>
      </c>
      <c r="Q254" s="341"/>
      <c r="R254" s="355" t="s">
        <v>18</v>
      </c>
      <c r="S254" s="347"/>
      <c r="T254" s="355" t="s">
        <v>18</v>
      </c>
      <c r="U254" s="348"/>
      <c r="V254" s="355" t="s">
        <v>18</v>
      </c>
      <c r="W254" s="368"/>
      <c r="X254" s="355" t="s">
        <v>18</v>
      </c>
      <c r="Y254" s="373"/>
      <c r="Z254" s="355" t="s">
        <v>18</v>
      </c>
      <c r="AA254" s="348"/>
      <c r="AB254" s="355" t="s">
        <v>18</v>
      </c>
      <c r="AC254" s="348"/>
      <c r="AD254" s="355" t="s">
        <v>18</v>
      </c>
      <c r="AE254" s="348"/>
      <c r="AF254" s="112" t="s">
        <v>18</v>
      </c>
      <c r="AG254" s="348"/>
      <c r="AH254" s="112" t="s">
        <v>18</v>
      </c>
      <c r="AI254" s="341"/>
      <c r="AJ254" s="112" t="s">
        <v>18</v>
      </c>
      <c r="AK254" s="348"/>
      <c r="AL254" s="112" t="s">
        <v>18</v>
      </c>
      <c r="AM254" s="353"/>
      <c r="AN254" s="362" t="s">
        <v>18</v>
      </c>
      <c r="AO254" s="348"/>
      <c r="AP254" s="378" t="s">
        <v>18</v>
      </c>
      <c r="AQ254" s="379"/>
      <c r="AR254" s="112" t="s">
        <v>18</v>
      </c>
      <c r="AS254" s="348"/>
      <c r="AT254" s="350" t="s">
        <v>18</v>
      </c>
      <c r="AU254" s="379"/>
      <c r="AV254" s="350" t="s">
        <v>18</v>
      </c>
      <c r="AW254" s="379"/>
      <c r="AX254" s="112" t="s">
        <v>18</v>
      </c>
      <c r="AY254" s="348"/>
      <c r="AZ254" s="112" t="s">
        <v>18</v>
      </c>
      <c r="BA254" s="347"/>
      <c r="BB254" s="362" t="s">
        <v>18</v>
      </c>
      <c r="BC254" s="347"/>
      <c r="BD254" s="112" t="s">
        <v>18</v>
      </c>
      <c r="BE254" s="348"/>
      <c r="BF254" s="362" t="s">
        <v>18</v>
      </c>
      <c r="BG254" s="347"/>
      <c r="BH254" s="362" t="s">
        <v>18</v>
      </c>
      <c r="BI254" s="348"/>
      <c r="BJ254" s="112" t="s">
        <v>18</v>
      </c>
      <c r="BK254" s="347"/>
      <c r="BL254" s="362" t="s">
        <v>18</v>
      </c>
      <c r="BM254" s="362"/>
      <c r="BN254" s="112" t="s">
        <v>18</v>
      </c>
      <c r="BO254" s="348"/>
      <c r="BP254" s="378" t="s">
        <v>18</v>
      </c>
      <c r="BQ254" s="379"/>
      <c r="BR254" s="112" t="s">
        <v>18</v>
      </c>
      <c r="BS254" s="394"/>
      <c r="BT254" s="362" t="s">
        <v>18</v>
      </c>
      <c r="BU254" s="348"/>
      <c r="BV254" s="112" t="s">
        <v>18</v>
      </c>
      <c r="BW254" s="348"/>
      <c r="BX254" s="362" t="s">
        <v>18</v>
      </c>
      <c r="BY254" s="348"/>
      <c r="BZ254" s="350" t="s">
        <v>18</v>
      </c>
      <c r="CA254" s="379"/>
      <c r="CB254" s="112" t="s">
        <v>18</v>
      </c>
      <c r="CC254" s="348"/>
      <c r="CD254" s="112" t="s">
        <v>18</v>
      </c>
      <c r="CE254" s="348"/>
      <c r="CF254" s="362" t="s">
        <v>18</v>
      </c>
      <c r="CG254" s="341"/>
      <c r="CH254" s="112" t="s">
        <v>18</v>
      </c>
      <c r="CI254" s="348"/>
      <c r="CJ254" s="112" t="s">
        <v>18</v>
      </c>
      <c r="CK254" s="348"/>
      <c r="CL254" s="112" t="s">
        <v>18</v>
      </c>
      <c r="CM254" s="348"/>
      <c r="CN254" s="362" t="s">
        <v>18</v>
      </c>
      <c r="CO254" s="348"/>
      <c r="CP254" s="362" t="s">
        <v>18</v>
      </c>
      <c r="CQ254" s="348"/>
      <c r="CR254" s="112" t="s">
        <v>18</v>
      </c>
      <c r="CS254" s="348"/>
      <c r="CT254" s="112" t="s">
        <v>18</v>
      </c>
      <c r="CU254" s="347"/>
      <c r="CV254" s="112" t="s">
        <v>18</v>
      </c>
      <c r="CW254" s="348"/>
      <c r="CX254" s="362" t="s">
        <v>18</v>
      </c>
      <c r="CY254" s="348"/>
      <c r="CZ254" s="362" t="s">
        <v>18</v>
      </c>
      <c r="DA254" s="348"/>
      <c r="DB254" s="362" t="s">
        <v>18</v>
      </c>
      <c r="DC254" s="341"/>
      <c r="DD254" s="331"/>
      <c r="DE254" s="331"/>
    </row>
    <row r="255" spans="1:109" ht="19.149999999999999" customHeight="1" x14ac:dyDescent="0.3">
      <c r="A255" s="331">
        <v>176</v>
      </c>
      <c r="B255" s="328">
        <v>5412</v>
      </c>
      <c r="C255" s="330">
        <v>144</v>
      </c>
      <c r="D255" s="329" t="s">
        <v>2507</v>
      </c>
      <c r="E255" s="329"/>
      <c r="F255" s="336" t="s">
        <v>20</v>
      </c>
      <c r="G255" s="338"/>
      <c r="H255" s="340" t="s">
        <v>10</v>
      </c>
      <c r="I255" s="340"/>
      <c r="J255" s="342" t="s">
        <v>20</v>
      </c>
      <c r="K255" s="347"/>
      <c r="L255" s="351" t="s">
        <v>20</v>
      </c>
      <c r="M255" s="352"/>
      <c r="N255" s="345" t="s">
        <v>20</v>
      </c>
      <c r="O255" s="347"/>
      <c r="P255" s="340" t="s">
        <v>20</v>
      </c>
      <c r="Q255" s="341"/>
      <c r="R255" s="355" t="s">
        <v>20</v>
      </c>
      <c r="S255" s="347"/>
      <c r="T255" s="360">
        <v>0.39800000000000002</v>
      </c>
      <c r="U255" s="348" t="s">
        <v>587</v>
      </c>
      <c r="V255" s="365" t="s">
        <v>20</v>
      </c>
      <c r="W255" s="368"/>
      <c r="X255" s="370" t="s">
        <v>20</v>
      </c>
      <c r="Y255" s="373" t="s">
        <v>1821</v>
      </c>
      <c r="Z255" s="362" t="s">
        <v>20</v>
      </c>
      <c r="AA255" s="348" t="s">
        <v>602</v>
      </c>
      <c r="AB255" s="362">
        <v>4</v>
      </c>
      <c r="AC255" s="348"/>
      <c r="AD255" s="362" t="s">
        <v>20</v>
      </c>
      <c r="AE255" s="348"/>
      <c r="AF255" s="112" t="s">
        <v>20</v>
      </c>
      <c r="AG255" s="348"/>
      <c r="AH255" s="340" t="s">
        <v>20</v>
      </c>
      <c r="AI255" s="341"/>
      <c r="AJ255" s="362" t="s">
        <v>20</v>
      </c>
      <c r="AK255" s="348"/>
      <c r="AL255" s="342" t="s">
        <v>20</v>
      </c>
      <c r="AM255" s="353"/>
      <c r="AN255" s="362" t="s">
        <v>20</v>
      </c>
      <c r="AO255" s="348"/>
      <c r="AP255" s="351" t="s">
        <v>20</v>
      </c>
      <c r="AQ255" s="379"/>
      <c r="AR255" s="362" t="s">
        <v>20</v>
      </c>
      <c r="AS255" s="348"/>
      <c r="AT255" s="351" t="s">
        <v>20</v>
      </c>
      <c r="AU255" s="379"/>
      <c r="AV255" s="351" t="s">
        <v>20</v>
      </c>
      <c r="AW255" s="379"/>
      <c r="AX255" s="380" t="s">
        <v>20</v>
      </c>
      <c r="AY255" s="348"/>
      <c r="AZ255" s="382" t="s">
        <v>20</v>
      </c>
      <c r="BA255" s="347"/>
      <c r="BB255" s="362" t="s">
        <v>20</v>
      </c>
      <c r="BC255" s="347"/>
      <c r="BD255" s="386" t="s">
        <v>20</v>
      </c>
      <c r="BE255" s="348"/>
      <c r="BF255" s="141" t="s">
        <v>10</v>
      </c>
      <c r="BG255" s="347"/>
      <c r="BH255" s="382" t="s">
        <v>20</v>
      </c>
      <c r="BI255" s="348"/>
      <c r="BJ255" s="362" t="s">
        <v>20</v>
      </c>
      <c r="BK255" s="347"/>
      <c r="BL255" s="362"/>
      <c r="BM255" s="362"/>
      <c r="BN255" s="362" t="s">
        <v>20</v>
      </c>
      <c r="BO255" s="348"/>
      <c r="BP255" s="351">
        <v>5.125</v>
      </c>
      <c r="BQ255" s="379"/>
      <c r="BR255" s="357" t="s">
        <v>20</v>
      </c>
      <c r="BS255" s="394"/>
      <c r="BT255" s="362" t="s">
        <v>20</v>
      </c>
      <c r="BU255" s="348"/>
      <c r="BV255" s="362" t="s">
        <v>20</v>
      </c>
      <c r="BW255" s="348"/>
      <c r="BX255" s="362" t="s">
        <v>20</v>
      </c>
      <c r="BY255" s="348"/>
      <c r="BZ255" s="396" t="s">
        <v>20</v>
      </c>
      <c r="CA255" s="379"/>
      <c r="CB255" s="362"/>
      <c r="CC255" s="348"/>
      <c r="CD255" s="362" t="s">
        <v>20</v>
      </c>
      <c r="CE255" s="589"/>
      <c r="CF255" s="340" t="s">
        <v>20</v>
      </c>
      <c r="CG255" s="341"/>
      <c r="CH255" s="362" t="s">
        <v>20</v>
      </c>
      <c r="CI255" s="348" t="s">
        <v>1822</v>
      </c>
      <c r="CJ255" s="362">
        <v>4.5</v>
      </c>
      <c r="CK255" s="348"/>
      <c r="CL255" s="362" t="s">
        <v>20</v>
      </c>
      <c r="CM255" s="348"/>
      <c r="CN255" s="355" t="s">
        <v>20</v>
      </c>
      <c r="CO255" s="348"/>
      <c r="CP255" s="355" t="s">
        <v>20</v>
      </c>
      <c r="CQ255" s="348"/>
      <c r="CR255" s="362" t="s">
        <v>20</v>
      </c>
      <c r="CS255" s="348"/>
      <c r="CT255" s="342" t="s">
        <v>20</v>
      </c>
      <c r="CU255" s="347"/>
      <c r="CV255" s="467">
        <v>1.5</v>
      </c>
      <c r="CW255" s="348" t="s">
        <v>590</v>
      </c>
      <c r="CX255" s="342" t="s">
        <v>20</v>
      </c>
      <c r="CY255" s="348" t="s">
        <v>1823</v>
      </c>
      <c r="CZ255" s="348" t="s">
        <v>20</v>
      </c>
      <c r="DA255" s="348"/>
      <c r="DB255" s="340" t="s">
        <v>20</v>
      </c>
      <c r="DC255" s="341"/>
      <c r="DD255" s="331"/>
      <c r="DE255" s="331">
        <f>COUNT(F255:DB255)</f>
        <v>5</v>
      </c>
    </row>
    <row r="256" spans="1:109" ht="19.149999999999999" customHeight="1" x14ac:dyDescent="0.3">
      <c r="A256" s="105">
        <v>177</v>
      </c>
      <c r="B256" s="123">
        <v>54131</v>
      </c>
      <c r="C256" s="6">
        <v>145</v>
      </c>
      <c r="D256" s="8" t="s">
        <v>2508</v>
      </c>
      <c r="E256" s="8"/>
      <c r="F256" s="32" t="s">
        <v>20</v>
      </c>
      <c r="G256" s="14"/>
      <c r="H256" s="30" t="s">
        <v>10</v>
      </c>
      <c r="I256" s="30"/>
      <c r="J256" s="53" t="s">
        <v>20</v>
      </c>
      <c r="K256" s="109"/>
      <c r="L256" s="52" t="s">
        <v>20</v>
      </c>
      <c r="N256" s="108" t="s">
        <v>20</v>
      </c>
      <c r="O256" s="109"/>
      <c r="P256" s="30" t="s">
        <v>20</v>
      </c>
      <c r="Q256" s="31"/>
      <c r="R256" s="64" t="s">
        <v>20</v>
      </c>
      <c r="S256" s="109"/>
      <c r="T256" s="22">
        <v>0.39800000000000002</v>
      </c>
      <c r="U256" s="17" t="s">
        <v>587</v>
      </c>
      <c r="V256" s="110" t="s">
        <v>20</v>
      </c>
      <c r="W256" s="54"/>
      <c r="X256" s="111" t="s">
        <v>20</v>
      </c>
      <c r="Y256" s="25" t="s">
        <v>1821</v>
      </c>
      <c r="Z256" s="29" t="s">
        <v>20</v>
      </c>
      <c r="AA256" s="17" t="s">
        <v>602</v>
      </c>
      <c r="AB256" s="29">
        <v>4</v>
      </c>
      <c r="AC256" s="17" t="s">
        <v>1824</v>
      </c>
      <c r="AD256" s="29" t="s">
        <v>20</v>
      </c>
      <c r="AE256" s="17"/>
      <c r="AF256" s="112" t="s">
        <v>20</v>
      </c>
      <c r="AG256" s="17"/>
      <c r="AH256" s="30" t="s">
        <v>20</v>
      </c>
      <c r="AJ256" s="29" t="s">
        <v>20</v>
      </c>
      <c r="AK256" s="17"/>
      <c r="AL256" s="53" t="s">
        <v>20</v>
      </c>
      <c r="AN256" s="29" t="s">
        <v>20</v>
      </c>
      <c r="AO256" s="159"/>
      <c r="AP256" s="52" t="s">
        <v>20</v>
      </c>
      <c r="AQ256" s="114"/>
      <c r="AR256" s="111" t="s">
        <v>20</v>
      </c>
      <c r="AS256" s="17"/>
      <c r="AT256" s="52" t="s">
        <v>20</v>
      </c>
      <c r="AU256" s="114"/>
      <c r="AV256" s="52" t="s">
        <v>20</v>
      </c>
      <c r="AW256" s="114"/>
      <c r="AX256" s="59" t="s">
        <v>20</v>
      </c>
      <c r="AY256" s="17"/>
      <c r="AZ256" s="63" t="s">
        <v>20</v>
      </c>
      <c r="BA256" s="109"/>
      <c r="BB256" s="111" t="s">
        <v>20</v>
      </c>
      <c r="BC256" s="109"/>
      <c r="BD256" s="115" t="s">
        <v>20</v>
      </c>
      <c r="BE256" s="17"/>
      <c r="BF256" s="141"/>
      <c r="BG256" s="109"/>
      <c r="BH256" s="63" t="s">
        <v>20</v>
      </c>
      <c r="BI256" s="17"/>
      <c r="BJ256" s="29" t="s">
        <v>20</v>
      </c>
      <c r="BK256" s="109"/>
      <c r="BL256" s="29"/>
      <c r="BM256" s="29"/>
      <c r="BN256" s="29" t="s">
        <v>20</v>
      </c>
      <c r="BO256" s="17"/>
      <c r="BP256" s="52">
        <v>5.125</v>
      </c>
      <c r="BQ256" s="114"/>
      <c r="BR256" s="117" t="s">
        <v>20</v>
      </c>
      <c r="BS256" s="118"/>
      <c r="BT256" s="29" t="s">
        <v>20</v>
      </c>
      <c r="BU256" s="17"/>
      <c r="BV256" s="29" t="s">
        <v>20</v>
      </c>
      <c r="BW256" s="17"/>
      <c r="BX256" s="29" t="s">
        <v>20</v>
      </c>
      <c r="BY256" s="17"/>
      <c r="BZ256" s="119" t="s">
        <v>20</v>
      </c>
      <c r="CA256" s="114"/>
      <c r="CB256" s="29"/>
      <c r="CC256" s="17"/>
      <c r="CD256" s="29" t="s">
        <v>20</v>
      </c>
      <c r="CE256" s="17"/>
      <c r="CF256" s="30" t="s">
        <v>20</v>
      </c>
      <c r="CG256" s="31"/>
      <c r="CH256" s="29" t="s">
        <v>20</v>
      </c>
      <c r="CI256" s="17" t="s">
        <v>1825</v>
      </c>
      <c r="CJ256" s="29">
        <v>4.5</v>
      </c>
      <c r="CK256" s="17"/>
      <c r="CL256" s="29" t="s">
        <v>20</v>
      </c>
      <c r="CM256" s="17"/>
      <c r="CN256" s="64" t="s">
        <v>20</v>
      </c>
      <c r="CO256" s="17"/>
      <c r="CP256" s="64" t="s">
        <v>20</v>
      </c>
      <c r="CQ256" s="17"/>
      <c r="CR256" s="29" t="s">
        <v>20</v>
      </c>
      <c r="CS256" s="17"/>
      <c r="CT256" s="53" t="s">
        <v>20</v>
      </c>
      <c r="CU256" s="109"/>
      <c r="CV256" s="133">
        <v>1.5</v>
      </c>
      <c r="CW256" s="17" t="s">
        <v>590</v>
      </c>
      <c r="CX256" s="53"/>
      <c r="CY256" s="17"/>
      <c r="CZ256" s="17" t="s">
        <v>20</v>
      </c>
      <c r="DA256" s="17" t="s">
        <v>1826</v>
      </c>
      <c r="DB256" s="30" t="s">
        <v>20</v>
      </c>
      <c r="DC256" s="31"/>
      <c r="DE256">
        <f>COUNT(F256:DB256)</f>
        <v>5</v>
      </c>
    </row>
    <row r="257" spans="1:110" ht="19.149999999999999" customHeight="1" x14ac:dyDescent="0.3">
      <c r="A257" s="331">
        <v>178</v>
      </c>
      <c r="B257" s="123">
        <v>54111</v>
      </c>
      <c r="C257" s="6">
        <v>146</v>
      </c>
      <c r="D257" s="8" t="s">
        <v>2509</v>
      </c>
      <c r="E257" s="8"/>
      <c r="F257" s="32" t="s">
        <v>20</v>
      </c>
      <c r="G257" s="14"/>
      <c r="H257" s="30" t="s">
        <v>10</v>
      </c>
      <c r="I257" s="30"/>
      <c r="J257" s="53" t="s">
        <v>20</v>
      </c>
      <c r="K257" s="109"/>
      <c r="L257" s="52" t="s">
        <v>20</v>
      </c>
      <c r="N257" s="108" t="s">
        <v>20</v>
      </c>
      <c r="O257" s="109"/>
      <c r="P257" s="30" t="s">
        <v>20</v>
      </c>
      <c r="Q257" s="31"/>
      <c r="R257" s="64" t="s">
        <v>20</v>
      </c>
      <c r="S257" s="109"/>
      <c r="T257" s="22">
        <v>0.39800000000000002</v>
      </c>
      <c r="U257" s="17" t="s">
        <v>587</v>
      </c>
      <c r="V257" s="110" t="s">
        <v>20</v>
      </c>
      <c r="W257" s="54"/>
      <c r="X257" s="111" t="s">
        <v>20</v>
      </c>
      <c r="Y257" s="25" t="s">
        <v>1821</v>
      </c>
      <c r="Z257" s="29" t="s">
        <v>20</v>
      </c>
      <c r="AA257" s="17" t="s">
        <v>602</v>
      </c>
      <c r="AB257" s="29">
        <v>4</v>
      </c>
      <c r="AC257" s="17"/>
      <c r="AD257" s="29" t="s">
        <v>20</v>
      </c>
      <c r="AE257" s="17"/>
      <c r="AF257" s="112" t="s">
        <v>20</v>
      </c>
      <c r="AG257" s="17"/>
      <c r="AH257" s="30" t="s">
        <v>20</v>
      </c>
      <c r="AJ257" s="29" t="s">
        <v>20</v>
      </c>
      <c r="AK257" s="17"/>
      <c r="AL257" s="53" t="s">
        <v>20</v>
      </c>
      <c r="AN257" s="29" t="s">
        <v>20</v>
      </c>
      <c r="AO257" s="17"/>
      <c r="AP257" s="52" t="s">
        <v>20</v>
      </c>
      <c r="AQ257" s="114"/>
      <c r="AR257" s="29" t="s">
        <v>20</v>
      </c>
      <c r="AS257" s="17"/>
      <c r="AT257" s="52" t="s">
        <v>20</v>
      </c>
      <c r="AU257" s="114"/>
      <c r="AV257" s="52" t="s">
        <v>20</v>
      </c>
      <c r="AW257" s="114"/>
      <c r="AX257" s="59" t="s">
        <v>20</v>
      </c>
      <c r="AY257" s="17"/>
      <c r="AZ257" s="63" t="s">
        <v>20</v>
      </c>
      <c r="BA257" s="109"/>
      <c r="BB257" s="29" t="s">
        <v>20</v>
      </c>
      <c r="BC257" s="109"/>
      <c r="BD257" s="115" t="s">
        <v>20</v>
      </c>
      <c r="BE257" s="17"/>
      <c r="BF257" s="141" t="s">
        <v>10</v>
      </c>
      <c r="BG257" s="109"/>
      <c r="BH257" s="63" t="s">
        <v>20</v>
      </c>
      <c r="BI257" s="17"/>
      <c r="BJ257" s="29" t="s">
        <v>20</v>
      </c>
      <c r="BK257" s="109"/>
      <c r="BL257" s="29"/>
      <c r="BM257" s="29"/>
      <c r="BN257" s="29" t="s">
        <v>20</v>
      </c>
      <c r="BO257" s="17"/>
      <c r="BP257" s="52">
        <v>5.125</v>
      </c>
      <c r="BQ257" s="114"/>
      <c r="BR257" s="117" t="s">
        <v>20</v>
      </c>
      <c r="BS257" s="118"/>
      <c r="BT257" s="29" t="s">
        <v>20</v>
      </c>
      <c r="BU257" s="17"/>
      <c r="BV257" s="29" t="s">
        <v>20</v>
      </c>
      <c r="BW257" s="17"/>
      <c r="BX257" s="29" t="s">
        <v>20</v>
      </c>
      <c r="BY257" s="17"/>
      <c r="BZ257" s="119" t="s">
        <v>20</v>
      </c>
      <c r="CA257" s="114"/>
      <c r="CB257" s="29"/>
      <c r="CC257" s="17"/>
      <c r="CD257" s="29" t="s">
        <v>20</v>
      </c>
      <c r="CE257" s="17"/>
      <c r="CF257" s="30" t="s">
        <v>20</v>
      </c>
      <c r="CG257" s="31"/>
      <c r="CH257" s="29" t="s">
        <v>20</v>
      </c>
      <c r="CI257" s="17" t="s">
        <v>1827</v>
      </c>
      <c r="CJ257" s="29">
        <v>4.5</v>
      </c>
      <c r="CK257" s="17"/>
      <c r="CL257" s="29" t="s">
        <v>20</v>
      </c>
      <c r="CM257" s="17"/>
      <c r="CN257" s="64" t="s">
        <v>20</v>
      </c>
      <c r="CO257" s="17"/>
      <c r="CP257" s="64" t="s">
        <v>20</v>
      </c>
      <c r="CQ257" s="17"/>
      <c r="CR257" s="29" t="s">
        <v>20</v>
      </c>
      <c r="CS257" s="17"/>
      <c r="CT257" s="53" t="s">
        <v>20</v>
      </c>
      <c r="CU257" s="109"/>
      <c r="CV257" s="133">
        <v>1.5</v>
      </c>
      <c r="CW257" s="17" t="s">
        <v>590</v>
      </c>
      <c r="CX257" s="53" t="s">
        <v>20</v>
      </c>
      <c r="CY257" s="17" t="s">
        <v>1828</v>
      </c>
      <c r="CZ257" s="17" t="s">
        <v>20</v>
      </c>
      <c r="DA257" s="17"/>
      <c r="DB257" s="30" t="s">
        <v>20</v>
      </c>
      <c r="DC257" s="31"/>
      <c r="DE257">
        <f>COUNT(F257:DB257)</f>
        <v>5</v>
      </c>
    </row>
    <row r="258" spans="1:110" ht="19.149999999999999" customHeight="1" x14ac:dyDescent="0.3">
      <c r="A258" s="331">
        <v>180</v>
      </c>
      <c r="B258" s="123">
        <v>54133</v>
      </c>
      <c r="C258" s="6">
        <v>148</v>
      </c>
      <c r="D258" s="8" t="s">
        <v>2510</v>
      </c>
      <c r="E258" s="8"/>
      <c r="F258" s="32" t="s">
        <v>20</v>
      </c>
      <c r="G258" s="14"/>
      <c r="H258" s="30"/>
      <c r="I258" s="30"/>
      <c r="J258" s="53" t="s">
        <v>20</v>
      </c>
      <c r="K258" s="109"/>
      <c r="L258" s="52" t="s">
        <v>20</v>
      </c>
      <c r="N258" s="108" t="s">
        <v>20</v>
      </c>
      <c r="O258" s="109"/>
      <c r="P258" s="30" t="s">
        <v>20</v>
      </c>
      <c r="Q258" s="31"/>
      <c r="R258" s="64" t="s">
        <v>20</v>
      </c>
      <c r="S258" s="109"/>
      <c r="T258" s="22">
        <v>0.39800000000000002</v>
      </c>
      <c r="U258" s="17" t="s">
        <v>587</v>
      </c>
      <c r="V258" s="110" t="s">
        <v>20</v>
      </c>
      <c r="W258" s="54"/>
      <c r="X258" s="111" t="s">
        <v>20</v>
      </c>
      <c r="Y258" s="25" t="s">
        <v>1821</v>
      </c>
      <c r="Z258" s="29" t="s">
        <v>20</v>
      </c>
      <c r="AA258" s="17" t="s">
        <v>602</v>
      </c>
      <c r="AB258" s="53">
        <v>4</v>
      </c>
      <c r="AC258" s="17" t="s">
        <v>1831</v>
      </c>
      <c r="AD258" s="29" t="s">
        <v>20</v>
      </c>
      <c r="AE258" s="17"/>
      <c r="AF258" s="112" t="s">
        <v>20</v>
      </c>
      <c r="AG258" s="17"/>
      <c r="AH258" s="30" t="s">
        <v>20</v>
      </c>
      <c r="AJ258" s="29" t="s">
        <v>20</v>
      </c>
      <c r="AK258" s="17"/>
      <c r="AL258" s="53" t="s">
        <v>20</v>
      </c>
      <c r="AN258" s="29" t="s">
        <v>20</v>
      </c>
      <c r="AO258" s="17"/>
      <c r="AP258" s="52" t="s">
        <v>20</v>
      </c>
      <c r="AQ258" s="114"/>
      <c r="AR258" s="29" t="s">
        <v>20</v>
      </c>
      <c r="AS258" s="17"/>
      <c r="AT258" s="52" t="s">
        <v>20</v>
      </c>
      <c r="AU258" s="114"/>
      <c r="AV258" s="52" t="s">
        <v>20</v>
      </c>
      <c r="AW258" s="114"/>
      <c r="AX258" s="59" t="s">
        <v>20</v>
      </c>
      <c r="AY258" s="17"/>
      <c r="AZ258" s="63" t="s">
        <v>20</v>
      </c>
      <c r="BA258" s="109"/>
      <c r="BB258" s="29" t="s">
        <v>20</v>
      </c>
      <c r="BC258" s="109"/>
      <c r="BD258" s="115" t="s">
        <v>20</v>
      </c>
      <c r="BE258" s="17"/>
      <c r="BF258" s="141" t="s">
        <v>10</v>
      </c>
      <c r="BG258" s="109"/>
      <c r="BH258" s="63" t="s">
        <v>20</v>
      </c>
      <c r="BI258" s="17"/>
      <c r="BJ258" s="29" t="s">
        <v>20</v>
      </c>
      <c r="BK258" s="109"/>
      <c r="BL258" s="29"/>
      <c r="BM258" s="29"/>
      <c r="BN258" s="29" t="s">
        <v>20</v>
      </c>
      <c r="BO258" s="17"/>
      <c r="BP258" s="52">
        <v>5.125</v>
      </c>
      <c r="BQ258" s="114"/>
      <c r="BR258" s="117" t="s">
        <v>20</v>
      </c>
      <c r="BS258" s="118"/>
      <c r="BT258" s="29" t="s">
        <v>20</v>
      </c>
      <c r="BU258" s="17"/>
      <c r="BV258" s="29" t="s">
        <v>20</v>
      </c>
      <c r="BW258" s="17"/>
      <c r="BX258" s="29" t="s">
        <v>20</v>
      </c>
      <c r="BY258" s="17"/>
      <c r="BZ258" s="119" t="s">
        <v>20</v>
      </c>
      <c r="CA258" s="114"/>
      <c r="CB258" s="29"/>
      <c r="CC258" s="17"/>
      <c r="CD258" s="29" t="s">
        <v>20</v>
      </c>
      <c r="CE258" s="17"/>
      <c r="CF258" s="30" t="s">
        <v>20</v>
      </c>
      <c r="CG258" s="31"/>
      <c r="CH258" s="29" t="s">
        <v>20</v>
      </c>
      <c r="CI258" s="17" t="s">
        <v>1832</v>
      </c>
      <c r="CJ258" s="29">
        <v>4.5</v>
      </c>
      <c r="CK258" s="17"/>
      <c r="CL258" s="29" t="s">
        <v>20</v>
      </c>
      <c r="CM258" s="17"/>
      <c r="CN258" s="64" t="s">
        <v>20</v>
      </c>
      <c r="CO258" s="17"/>
      <c r="CP258" s="64" t="s">
        <v>20</v>
      </c>
      <c r="CQ258" s="17"/>
      <c r="CR258" s="29" t="s">
        <v>20</v>
      </c>
      <c r="CS258" s="17"/>
      <c r="CT258" s="53" t="s">
        <v>20</v>
      </c>
      <c r="CU258" s="109"/>
      <c r="CV258" s="133">
        <v>1.5</v>
      </c>
      <c r="CW258" s="17" t="s">
        <v>590</v>
      </c>
      <c r="CX258" s="53" t="s">
        <v>20</v>
      </c>
      <c r="CY258" s="17" t="s">
        <v>1828</v>
      </c>
      <c r="CZ258" s="17" t="s">
        <v>20</v>
      </c>
      <c r="DA258" s="17"/>
      <c r="DB258" s="30" t="s">
        <v>20</v>
      </c>
      <c r="DC258" s="31"/>
      <c r="DE258">
        <f>COUNT(F258:DB258)</f>
        <v>5</v>
      </c>
    </row>
    <row r="259" spans="1:110" ht="19.149999999999999" customHeight="1" x14ac:dyDescent="0.3">
      <c r="A259" s="105">
        <v>181</v>
      </c>
      <c r="B259" s="328">
        <v>54137</v>
      </c>
      <c r="C259" s="330">
        <v>149</v>
      </c>
      <c r="D259" s="329" t="s">
        <v>2511</v>
      </c>
      <c r="E259" s="329"/>
      <c r="F259" s="336" t="s">
        <v>20</v>
      </c>
      <c r="G259" s="338"/>
      <c r="H259" s="340"/>
      <c r="I259" s="340"/>
      <c r="J259" s="342" t="s">
        <v>20</v>
      </c>
      <c r="K259" s="347"/>
      <c r="L259" s="351" t="s">
        <v>20</v>
      </c>
      <c r="M259" s="352"/>
      <c r="N259" s="345" t="s">
        <v>20</v>
      </c>
      <c r="O259" s="347"/>
      <c r="P259" s="340" t="s">
        <v>20</v>
      </c>
      <c r="Q259" s="341"/>
      <c r="R259" s="355" t="s">
        <v>20</v>
      </c>
      <c r="S259" s="347"/>
      <c r="T259" s="360">
        <v>0.39800000000000002</v>
      </c>
      <c r="U259" s="348" t="s">
        <v>587</v>
      </c>
      <c r="V259" s="365" t="s">
        <v>20</v>
      </c>
      <c r="W259" s="368"/>
      <c r="X259" s="370" t="s">
        <v>20</v>
      </c>
      <c r="Y259" s="373" t="s">
        <v>1821</v>
      </c>
      <c r="Z259" s="362" t="s">
        <v>20</v>
      </c>
      <c r="AA259" s="348" t="s">
        <v>602</v>
      </c>
      <c r="AB259" s="342">
        <v>4</v>
      </c>
      <c r="AC259" s="348" t="s">
        <v>1831</v>
      </c>
      <c r="AD259" s="362" t="s">
        <v>20</v>
      </c>
      <c r="AE259" s="348"/>
      <c r="AF259" s="112" t="s">
        <v>20</v>
      </c>
      <c r="AG259" s="348"/>
      <c r="AH259" s="340" t="s">
        <v>20</v>
      </c>
      <c r="AI259" s="341"/>
      <c r="AJ259" s="362" t="s">
        <v>20</v>
      </c>
      <c r="AK259" s="348"/>
      <c r="AL259" s="342" t="s">
        <v>20</v>
      </c>
      <c r="AM259" s="353"/>
      <c r="AN259" s="362" t="s">
        <v>20</v>
      </c>
      <c r="AO259" s="348"/>
      <c r="AP259" s="351" t="s">
        <v>20</v>
      </c>
      <c r="AQ259" s="379"/>
      <c r="AR259" s="362" t="s">
        <v>20</v>
      </c>
      <c r="AS259" s="348"/>
      <c r="AT259" s="351" t="s">
        <v>20</v>
      </c>
      <c r="AU259" s="379"/>
      <c r="AV259" s="351" t="s">
        <v>20</v>
      </c>
      <c r="AW259" s="379"/>
      <c r="AX259" s="380" t="s">
        <v>20</v>
      </c>
      <c r="AY259" s="348"/>
      <c r="AZ259" s="382" t="s">
        <v>20</v>
      </c>
      <c r="BA259" s="347"/>
      <c r="BB259" s="362" t="s">
        <v>20</v>
      </c>
      <c r="BC259" s="347"/>
      <c r="BD259" s="386" t="s">
        <v>20</v>
      </c>
      <c r="BE259" s="348"/>
      <c r="BF259" s="141" t="s">
        <v>10</v>
      </c>
      <c r="BG259" s="347"/>
      <c r="BH259" s="382" t="s">
        <v>20</v>
      </c>
      <c r="BI259" s="348"/>
      <c r="BJ259" s="362" t="s">
        <v>20</v>
      </c>
      <c r="BK259" s="347"/>
      <c r="BL259" s="362"/>
      <c r="BM259" s="362"/>
      <c r="BN259" s="362" t="s">
        <v>20</v>
      </c>
      <c r="BO259" s="348"/>
      <c r="BP259" s="351">
        <v>5.125</v>
      </c>
      <c r="BQ259" s="379"/>
      <c r="BR259" s="357" t="s">
        <v>20</v>
      </c>
      <c r="BS259" s="394"/>
      <c r="BT259" s="362" t="s">
        <v>20</v>
      </c>
      <c r="BU259" s="348"/>
      <c r="BV259" s="362" t="s">
        <v>20</v>
      </c>
      <c r="BW259" s="348"/>
      <c r="BX259" s="362" t="s">
        <v>20</v>
      </c>
      <c r="BY259" s="348"/>
      <c r="BZ259" s="396" t="s">
        <v>20</v>
      </c>
      <c r="CA259" s="379"/>
      <c r="CB259" s="362"/>
      <c r="CC259" s="348"/>
      <c r="CD259" s="362" t="s">
        <v>20</v>
      </c>
      <c r="CE259" s="348"/>
      <c r="CF259" s="340" t="s">
        <v>20</v>
      </c>
      <c r="CG259" s="341"/>
      <c r="CH259" s="362" t="s">
        <v>20</v>
      </c>
      <c r="CI259" s="348" t="s">
        <v>1833</v>
      </c>
      <c r="CJ259" s="362">
        <v>4.5</v>
      </c>
      <c r="CK259" s="348"/>
      <c r="CL259" s="362" t="s">
        <v>20</v>
      </c>
      <c r="CM259" s="348"/>
      <c r="CN259" s="355">
        <v>6.25</v>
      </c>
      <c r="CO259" s="348"/>
      <c r="CP259" s="355" t="s">
        <v>20</v>
      </c>
      <c r="CQ259" s="348"/>
      <c r="CR259" s="362" t="s">
        <v>20</v>
      </c>
      <c r="CS259" s="17"/>
      <c r="CT259" s="53" t="s">
        <v>20</v>
      </c>
      <c r="CU259" s="109"/>
      <c r="CV259" s="133">
        <v>1.5</v>
      </c>
      <c r="CW259" s="17" t="s">
        <v>590</v>
      </c>
      <c r="CX259" s="53">
        <v>6</v>
      </c>
      <c r="CY259" s="17" t="s">
        <v>1834</v>
      </c>
      <c r="CZ259" s="17" t="s">
        <v>20</v>
      </c>
      <c r="DA259" s="17"/>
      <c r="DB259" s="30" t="s">
        <v>20</v>
      </c>
      <c r="DC259" s="31"/>
      <c r="DE259">
        <f>COUNT(F259:DB259)</f>
        <v>7</v>
      </c>
    </row>
    <row r="260" spans="1:110" ht="19.149999999999999" customHeight="1" x14ac:dyDescent="0.3">
      <c r="A260" s="105">
        <v>186</v>
      </c>
      <c r="B260" s="328"/>
      <c r="C260" s="329"/>
      <c r="D260" s="332" t="s">
        <v>314</v>
      </c>
      <c r="E260" s="332"/>
      <c r="F260" s="336" t="s">
        <v>18</v>
      </c>
      <c r="G260" s="337"/>
      <c r="H260" s="340" t="s">
        <v>18</v>
      </c>
      <c r="I260" s="341"/>
      <c r="J260" s="340" t="s">
        <v>18</v>
      </c>
      <c r="K260" s="347"/>
      <c r="L260" s="350" t="s">
        <v>18</v>
      </c>
      <c r="M260" s="352"/>
      <c r="N260" s="345" t="s">
        <v>18</v>
      </c>
      <c r="O260" s="353"/>
      <c r="P260" s="355" t="s">
        <v>18</v>
      </c>
      <c r="Q260" s="341"/>
      <c r="R260" s="355" t="s">
        <v>18</v>
      </c>
      <c r="S260" s="347"/>
      <c r="T260" s="355" t="s">
        <v>18</v>
      </c>
      <c r="U260" s="349"/>
      <c r="V260" s="355" t="s">
        <v>18</v>
      </c>
      <c r="W260" s="367"/>
      <c r="X260" s="355" t="s">
        <v>18</v>
      </c>
      <c r="Y260" s="373"/>
      <c r="Z260" s="355" t="s">
        <v>18</v>
      </c>
      <c r="AA260" s="349"/>
      <c r="AB260" s="355" t="s">
        <v>18</v>
      </c>
      <c r="AC260" s="349"/>
      <c r="AD260" s="355" t="s">
        <v>18</v>
      </c>
      <c r="AE260" s="349"/>
      <c r="AF260" s="112" t="s">
        <v>18</v>
      </c>
      <c r="AG260" s="349"/>
      <c r="AH260" s="112" t="s">
        <v>18</v>
      </c>
      <c r="AI260" s="341"/>
      <c r="AJ260" s="112" t="s">
        <v>18</v>
      </c>
      <c r="AK260" s="349"/>
      <c r="AL260" s="112" t="s">
        <v>18</v>
      </c>
      <c r="AM260" s="353"/>
      <c r="AN260" s="362" t="s">
        <v>18</v>
      </c>
      <c r="AO260" s="349"/>
      <c r="AP260" s="378" t="s">
        <v>18</v>
      </c>
      <c r="AQ260" s="379"/>
      <c r="AR260" s="112" t="s">
        <v>18</v>
      </c>
      <c r="AS260" s="349"/>
      <c r="AT260" s="350" t="s">
        <v>18</v>
      </c>
      <c r="AU260" s="379"/>
      <c r="AV260" s="350" t="s">
        <v>18</v>
      </c>
      <c r="AW260" s="379"/>
      <c r="AX260" s="112" t="s">
        <v>18</v>
      </c>
      <c r="AY260" s="349"/>
      <c r="AZ260" s="112" t="s">
        <v>18</v>
      </c>
      <c r="BA260" s="354"/>
      <c r="BB260" s="362" t="s">
        <v>18</v>
      </c>
      <c r="BC260" s="347"/>
      <c r="BD260" s="112" t="s">
        <v>18</v>
      </c>
      <c r="BE260" s="349"/>
      <c r="BF260" s="362" t="s">
        <v>18</v>
      </c>
      <c r="BG260" s="347"/>
      <c r="BH260" s="362" t="s">
        <v>18</v>
      </c>
      <c r="BI260" s="348"/>
      <c r="BJ260" s="112" t="s">
        <v>18</v>
      </c>
      <c r="BK260" s="354"/>
      <c r="BL260" s="362" t="s">
        <v>18</v>
      </c>
      <c r="BM260" s="349"/>
      <c r="BN260" s="112" t="s">
        <v>18</v>
      </c>
      <c r="BO260" s="349"/>
      <c r="BP260" s="378" t="s">
        <v>18</v>
      </c>
      <c r="BQ260" s="379"/>
      <c r="BR260" s="112" t="s">
        <v>18</v>
      </c>
      <c r="BS260" s="394"/>
      <c r="BT260" s="362" t="s">
        <v>18</v>
      </c>
      <c r="BU260" s="349"/>
      <c r="BV260" s="112" t="s">
        <v>18</v>
      </c>
      <c r="BW260" s="349"/>
      <c r="BX260" s="362" t="s">
        <v>18</v>
      </c>
      <c r="BY260" s="349"/>
      <c r="BZ260" s="350" t="s">
        <v>18</v>
      </c>
      <c r="CA260" s="379"/>
      <c r="CB260" s="112" t="s">
        <v>18</v>
      </c>
      <c r="CC260" s="348"/>
      <c r="CD260" s="112" t="s">
        <v>18</v>
      </c>
      <c r="CE260" s="349"/>
      <c r="CF260" s="362" t="s">
        <v>18</v>
      </c>
      <c r="CG260" s="341"/>
      <c r="CH260" s="112" t="s">
        <v>18</v>
      </c>
      <c r="CI260" s="349"/>
      <c r="CJ260" s="112" t="s">
        <v>18</v>
      </c>
      <c r="CK260" s="348"/>
      <c r="CL260" s="112" t="s">
        <v>18</v>
      </c>
      <c r="CM260" s="349"/>
      <c r="CN260" s="362" t="s">
        <v>18</v>
      </c>
      <c r="CO260" s="349"/>
      <c r="CP260" s="362" t="s">
        <v>18</v>
      </c>
      <c r="CQ260" s="349"/>
      <c r="CR260" s="112" t="s">
        <v>18</v>
      </c>
      <c r="CS260" s="349"/>
      <c r="CT260" s="112" t="s">
        <v>18</v>
      </c>
      <c r="CU260" s="354"/>
      <c r="CV260" s="112" t="s">
        <v>18</v>
      </c>
      <c r="CW260" s="348"/>
      <c r="CX260" s="362" t="s">
        <v>18</v>
      </c>
      <c r="CY260" s="348"/>
      <c r="CZ260" s="362" t="s">
        <v>18</v>
      </c>
      <c r="DA260" s="348"/>
      <c r="DB260" s="362" t="s">
        <v>18</v>
      </c>
      <c r="DC260" s="341"/>
      <c r="DD260" s="331"/>
      <c r="DE260" s="331"/>
    </row>
    <row r="261" spans="1:110" ht="19.149999999999999" customHeight="1" x14ac:dyDescent="0.3">
      <c r="A261" s="331">
        <v>193</v>
      </c>
      <c r="B261" s="123">
        <v>532112</v>
      </c>
      <c r="C261" s="6">
        <v>159</v>
      </c>
      <c r="D261" s="8" t="s">
        <v>2515</v>
      </c>
      <c r="E261" s="8"/>
      <c r="F261" s="32">
        <v>1.5</v>
      </c>
      <c r="G261" s="14" t="s">
        <v>1862</v>
      </c>
      <c r="H261" s="30" t="s">
        <v>10</v>
      </c>
      <c r="I261" s="30"/>
      <c r="J261" s="53">
        <v>6.5</v>
      </c>
      <c r="K261" s="109" t="s">
        <v>1901</v>
      </c>
      <c r="L261" s="52">
        <v>5.6</v>
      </c>
      <c r="M261" s="19" t="s">
        <v>1845</v>
      </c>
      <c r="N261" s="108">
        <v>7.25</v>
      </c>
      <c r="O261" s="109" t="s">
        <v>1902</v>
      </c>
      <c r="P261" s="30">
        <v>2.9</v>
      </c>
      <c r="Q261" s="31" t="s">
        <v>1847</v>
      </c>
      <c r="R261" s="127">
        <v>6.35</v>
      </c>
      <c r="S261" s="109"/>
      <c r="T261" s="135">
        <v>0.29870000000000002</v>
      </c>
      <c r="U261" s="17" t="s">
        <v>1801</v>
      </c>
      <c r="V261" s="252">
        <v>10</v>
      </c>
      <c r="W261" s="146" t="s">
        <v>1877</v>
      </c>
      <c r="X261" s="125">
        <v>6</v>
      </c>
      <c r="Y261" s="25" t="s">
        <v>1903</v>
      </c>
      <c r="Z261" s="29">
        <v>4</v>
      </c>
      <c r="AA261" s="17"/>
      <c r="AB261" s="29">
        <v>4</v>
      </c>
      <c r="AC261" s="17"/>
      <c r="AD261" s="29">
        <v>6</v>
      </c>
      <c r="AE261" s="17"/>
      <c r="AF261" s="112">
        <v>6.25</v>
      </c>
      <c r="AG261" s="17"/>
      <c r="AH261" s="30">
        <v>7</v>
      </c>
      <c r="AJ261" s="162">
        <v>5</v>
      </c>
      <c r="AK261" s="130" t="s">
        <v>1904</v>
      </c>
      <c r="AL261" s="53">
        <v>6.5</v>
      </c>
      <c r="AM261" s="113" t="s">
        <v>608</v>
      </c>
      <c r="AN261" s="29">
        <v>6</v>
      </c>
      <c r="AO261" s="17" t="s">
        <v>1881</v>
      </c>
      <c r="AP261" s="52">
        <v>5</v>
      </c>
      <c r="AQ261" s="114"/>
      <c r="AR261" s="111">
        <v>5.5</v>
      </c>
      <c r="AS261" s="25" t="s">
        <v>335</v>
      </c>
      <c r="AT261" s="52" t="s">
        <v>20</v>
      </c>
      <c r="AU261" s="114" t="s">
        <v>1905</v>
      </c>
      <c r="AV261" s="52">
        <v>6.25</v>
      </c>
      <c r="AW261" s="114"/>
      <c r="AX261" s="136">
        <v>6</v>
      </c>
      <c r="AY261" s="17" t="s">
        <v>1218</v>
      </c>
      <c r="AZ261" s="60">
        <v>6.875</v>
      </c>
      <c r="BA261" s="109"/>
      <c r="BB261" s="29">
        <v>5</v>
      </c>
      <c r="BC261" s="109"/>
      <c r="BD261" s="115">
        <v>4.2249999999999996</v>
      </c>
      <c r="BE261" s="218" t="s">
        <v>1850</v>
      </c>
      <c r="BF261" s="253" t="s">
        <v>10</v>
      </c>
      <c r="BG261" s="109"/>
      <c r="BH261" s="63">
        <v>5.5</v>
      </c>
      <c r="BI261" s="17" t="s">
        <v>1887</v>
      </c>
      <c r="BJ261" s="53">
        <v>6.85</v>
      </c>
      <c r="BK261" s="109" t="s">
        <v>1221</v>
      </c>
      <c r="BL261" s="29">
        <v>9</v>
      </c>
      <c r="BM261" s="17" t="s">
        <v>336</v>
      </c>
      <c r="BN261" s="29">
        <v>6.875</v>
      </c>
      <c r="BO261" s="17"/>
      <c r="BP261" s="52">
        <v>5.125</v>
      </c>
      <c r="BQ261" s="114"/>
      <c r="BR261" s="117">
        <v>4</v>
      </c>
      <c r="BS261" s="118"/>
      <c r="BT261" s="53">
        <v>3</v>
      </c>
      <c r="BU261" s="17" t="s">
        <v>1906</v>
      </c>
      <c r="BV261" s="53">
        <v>5</v>
      </c>
      <c r="BW261" s="17" t="s">
        <v>1907</v>
      </c>
      <c r="BX261" s="125">
        <v>5.75</v>
      </c>
      <c r="BY261" s="17" t="s">
        <v>1908</v>
      </c>
      <c r="BZ261" s="119" t="s">
        <v>20</v>
      </c>
      <c r="CA261" s="114" t="s">
        <v>1909</v>
      </c>
      <c r="CB261" s="29" t="s">
        <v>10</v>
      </c>
      <c r="CC261" s="17"/>
      <c r="CD261" s="53">
        <v>6</v>
      </c>
      <c r="CE261" s="57" t="s">
        <v>1910</v>
      </c>
      <c r="CF261" s="30">
        <v>7</v>
      </c>
      <c r="CG261" s="31" t="s">
        <v>317</v>
      </c>
      <c r="CH261" s="29">
        <v>6</v>
      </c>
      <c r="CI261" s="57" t="s">
        <v>1872</v>
      </c>
      <c r="CJ261" s="29" t="s">
        <v>20</v>
      </c>
      <c r="CK261" s="17" t="s">
        <v>1895</v>
      </c>
      <c r="CL261" s="29">
        <v>7</v>
      </c>
      <c r="CM261" s="17"/>
      <c r="CN261" s="64">
        <v>6.25</v>
      </c>
      <c r="CO261" s="139" t="s">
        <v>1911</v>
      </c>
      <c r="CP261" s="64">
        <v>4.7</v>
      </c>
      <c r="CQ261" s="17"/>
      <c r="CR261" s="29" t="s">
        <v>20</v>
      </c>
      <c r="CS261" s="17"/>
      <c r="CT261" s="162" t="s">
        <v>20</v>
      </c>
      <c r="CU261" s="109" t="s">
        <v>1912</v>
      </c>
      <c r="CV261" s="29">
        <v>6.8</v>
      </c>
      <c r="CW261" s="17" t="s">
        <v>673</v>
      </c>
      <c r="CX261" s="29" t="s">
        <v>20</v>
      </c>
      <c r="CY261" s="17" t="s">
        <v>1913</v>
      </c>
      <c r="CZ261" s="17">
        <v>5</v>
      </c>
      <c r="DA261" s="17"/>
      <c r="DB261" s="30">
        <v>4</v>
      </c>
      <c r="DC261" s="31" t="s">
        <v>1857</v>
      </c>
      <c r="DD261" t="s">
        <v>10</v>
      </c>
      <c r="DE261">
        <f>COUNT(F261:DB261)</f>
        <v>42</v>
      </c>
      <c r="DF261" t="s">
        <v>350</v>
      </c>
    </row>
    <row r="262" spans="1:110" ht="19.149999999999999" customHeight="1" x14ac:dyDescent="0.3">
      <c r="A262" s="331">
        <v>194</v>
      </c>
      <c r="B262" s="123">
        <v>48532</v>
      </c>
      <c r="C262" s="6">
        <v>160</v>
      </c>
      <c r="D262" s="8" t="s">
        <v>2516</v>
      </c>
      <c r="E262" s="8"/>
      <c r="F262" s="32" t="s">
        <v>20</v>
      </c>
      <c r="G262" s="14"/>
      <c r="H262" s="30" t="s">
        <v>10</v>
      </c>
      <c r="I262" s="30"/>
      <c r="J262" s="53" t="s">
        <v>20</v>
      </c>
      <c r="K262" s="109"/>
      <c r="L262" s="52">
        <v>5.6</v>
      </c>
      <c r="M262" s="19" t="s">
        <v>796</v>
      </c>
      <c r="N262" s="108" t="s">
        <v>20</v>
      </c>
      <c r="O262" s="109" t="s">
        <v>1914</v>
      </c>
      <c r="P262" s="30" t="s">
        <v>20</v>
      </c>
      <c r="Q262" s="31"/>
      <c r="R262" s="127">
        <v>6.35</v>
      </c>
      <c r="S262" s="109"/>
      <c r="T262" s="135">
        <v>0.39800000000000002</v>
      </c>
      <c r="U262" s="17" t="s">
        <v>587</v>
      </c>
      <c r="V262" s="110">
        <v>5.75</v>
      </c>
      <c r="W262" s="54"/>
      <c r="X262" s="125" t="s">
        <v>20</v>
      </c>
      <c r="Y262" s="25" t="s">
        <v>10</v>
      </c>
      <c r="Z262" s="29">
        <v>4</v>
      </c>
      <c r="AA262" s="17" t="s">
        <v>1915</v>
      </c>
      <c r="AB262" s="29">
        <v>4</v>
      </c>
      <c r="AC262" s="17"/>
      <c r="AD262" s="29" t="s">
        <v>20</v>
      </c>
      <c r="AE262" s="17"/>
      <c r="AF262" s="112" t="s">
        <v>20</v>
      </c>
      <c r="AG262" s="17"/>
      <c r="AH262" s="30" t="s">
        <v>20</v>
      </c>
      <c r="AJ262" s="53">
        <v>6</v>
      </c>
      <c r="AK262" s="17"/>
      <c r="AL262" s="53" t="s">
        <v>20</v>
      </c>
      <c r="AN262" s="29" t="s">
        <v>20</v>
      </c>
      <c r="AO262" s="17"/>
      <c r="AP262" s="52" t="s">
        <v>20</v>
      </c>
      <c r="AQ262" s="114"/>
      <c r="AR262" s="29" t="s">
        <v>20</v>
      </c>
      <c r="AS262" s="17"/>
      <c r="AT262" s="52" t="s">
        <v>20</v>
      </c>
      <c r="AU262" s="114" t="s">
        <v>1916</v>
      </c>
      <c r="AV262" s="52" t="s">
        <v>20</v>
      </c>
      <c r="AW262" s="114" t="s">
        <v>338</v>
      </c>
      <c r="AX262" s="59" t="s">
        <v>20</v>
      </c>
      <c r="AY262" s="17" t="s">
        <v>1917</v>
      </c>
      <c r="AZ262" s="60" t="s">
        <v>20</v>
      </c>
      <c r="BA262" s="109"/>
      <c r="BB262" s="29" t="s">
        <v>20</v>
      </c>
      <c r="BC262" s="109"/>
      <c r="BD262" s="115" t="s">
        <v>20</v>
      </c>
      <c r="BE262" s="218"/>
      <c r="BF262" s="253"/>
      <c r="BG262" s="109"/>
      <c r="BH262" s="63" t="s">
        <v>20</v>
      </c>
      <c r="BI262" s="17" t="s">
        <v>1918</v>
      </c>
      <c r="BJ262" s="53" t="s">
        <v>20</v>
      </c>
      <c r="BK262" s="109"/>
      <c r="BL262" s="29"/>
      <c r="BM262" s="29"/>
      <c r="BN262" s="29" t="s">
        <v>1058</v>
      </c>
      <c r="BO262" s="17" t="s">
        <v>1919</v>
      </c>
      <c r="BP262" s="52">
        <v>5.125</v>
      </c>
      <c r="BQ262" s="114"/>
      <c r="BR262" s="143">
        <v>4</v>
      </c>
      <c r="BS262" s="118"/>
      <c r="BT262" s="29" t="s">
        <v>20</v>
      </c>
      <c r="BU262" s="17"/>
      <c r="BV262" s="53" t="s">
        <v>20</v>
      </c>
      <c r="BW262" s="17"/>
      <c r="BX262" s="125">
        <v>5.75</v>
      </c>
      <c r="BY262" s="17" t="s">
        <v>1920</v>
      </c>
      <c r="BZ262" s="119">
        <v>4.5</v>
      </c>
      <c r="CA262" s="114" t="s">
        <v>1921</v>
      </c>
      <c r="CB262" s="29" t="s">
        <v>10</v>
      </c>
      <c r="CC262" s="17"/>
      <c r="CD262" s="29" t="s">
        <v>20</v>
      </c>
      <c r="CE262" s="17" t="s">
        <v>1922</v>
      </c>
      <c r="CF262" s="30">
        <v>7</v>
      </c>
      <c r="CG262" s="31"/>
      <c r="CH262" s="29" t="s">
        <v>20</v>
      </c>
      <c r="CI262" s="57"/>
      <c r="CJ262" s="29">
        <v>4.5</v>
      </c>
      <c r="CK262" s="17" t="s">
        <v>10</v>
      </c>
      <c r="CL262" s="29" t="s">
        <v>20</v>
      </c>
      <c r="CM262" s="17"/>
      <c r="CN262" s="64" t="s">
        <v>20</v>
      </c>
      <c r="CO262" s="17"/>
      <c r="CP262" s="64" t="s">
        <v>20</v>
      </c>
      <c r="CQ262" s="17"/>
      <c r="CR262" s="29" t="s">
        <v>20</v>
      </c>
      <c r="CS262" s="17"/>
      <c r="CT262" s="162" t="s">
        <v>20</v>
      </c>
      <c r="CU262" s="109"/>
      <c r="CV262" s="131">
        <v>1.9259999999999999</v>
      </c>
      <c r="CW262" s="17" t="s">
        <v>800</v>
      </c>
      <c r="CX262" s="29">
        <v>6</v>
      </c>
      <c r="CY262" s="17"/>
      <c r="CZ262" s="17">
        <v>5</v>
      </c>
      <c r="DA262" s="17" t="s">
        <v>1923</v>
      </c>
      <c r="DB262" s="30">
        <v>4</v>
      </c>
      <c r="DC262" s="31" t="s">
        <v>1924</v>
      </c>
      <c r="DD262" t="s">
        <v>10</v>
      </c>
      <c r="DE262">
        <f>COUNT(F262:DB262)</f>
        <v>17</v>
      </c>
    </row>
    <row r="263" spans="1:110" s="105" customFormat="1" ht="19.149999999999999" customHeight="1" x14ac:dyDescent="0.3">
      <c r="A263" s="105">
        <v>197</v>
      </c>
      <c r="B263" s="120">
        <v>48121</v>
      </c>
      <c r="C263" s="69">
        <v>163</v>
      </c>
      <c r="D263" s="160" t="s">
        <v>2517</v>
      </c>
      <c r="E263" s="160"/>
      <c r="F263" s="71" t="s">
        <v>20</v>
      </c>
      <c r="G263" s="142" t="s">
        <v>10</v>
      </c>
      <c r="H263" s="73" t="s">
        <v>10</v>
      </c>
      <c r="I263" s="81"/>
      <c r="J263" s="103" t="s">
        <v>20</v>
      </c>
      <c r="K263" s="80"/>
      <c r="L263" s="77" t="s">
        <v>20</v>
      </c>
      <c r="M263" s="78"/>
      <c r="N263" s="122" t="s">
        <v>20</v>
      </c>
      <c r="O263" s="83" t="s">
        <v>1937</v>
      </c>
      <c r="P263" s="73" t="s">
        <v>20</v>
      </c>
      <c r="Q263" s="81"/>
      <c r="R263" s="247">
        <v>6.35</v>
      </c>
      <c r="S263" s="83" t="s">
        <v>342</v>
      </c>
      <c r="T263" s="361">
        <v>0.39800000000000002</v>
      </c>
      <c r="U263" s="76" t="s">
        <v>587</v>
      </c>
      <c r="V263" s="161" t="s">
        <v>20</v>
      </c>
      <c r="W263" s="86" t="s">
        <v>1938</v>
      </c>
      <c r="X263" s="372" t="s">
        <v>20</v>
      </c>
      <c r="Y263" s="88"/>
      <c r="Z263" s="89">
        <v>4</v>
      </c>
      <c r="AA263" s="129"/>
      <c r="AB263" s="89" t="s">
        <v>20</v>
      </c>
      <c r="AC263" s="129"/>
      <c r="AD263" s="89" t="s">
        <v>20</v>
      </c>
      <c r="AE263" s="129"/>
      <c r="AF263" s="90" t="s">
        <v>20</v>
      </c>
      <c r="AG263" s="129"/>
      <c r="AH263" s="73" t="s">
        <v>20</v>
      </c>
      <c r="AI263" s="81"/>
      <c r="AJ263" s="103" t="s">
        <v>20</v>
      </c>
      <c r="AK263" s="129"/>
      <c r="AL263" s="103" t="s">
        <v>20</v>
      </c>
      <c r="AM263" s="91"/>
      <c r="AN263" s="89" t="s">
        <v>20</v>
      </c>
      <c r="AO263" s="76" t="s">
        <v>1939</v>
      </c>
      <c r="AP263" s="77" t="s">
        <v>20</v>
      </c>
      <c r="AQ263" s="92"/>
      <c r="AR263" s="89" t="s">
        <v>20</v>
      </c>
      <c r="AS263" s="76"/>
      <c r="AT263" s="77" t="s">
        <v>20</v>
      </c>
      <c r="AU263" s="92"/>
      <c r="AV263" s="77" t="s">
        <v>20</v>
      </c>
      <c r="AW263" s="92"/>
      <c r="AX263" s="93" t="s">
        <v>20</v>
      </c>
      <c r="AY263" s="76" t="s">
        <v>1940</v>
      </c>
      <c r="AZ263" s="384" t="s">
        <v>20</v>
      </c>
      <c r="BA263" s="83"/>
      <c r="BB263" s="89" t="s">
        <v>20</v>
      </c>
      <c r="BC263" s="83"/>
      <c r="BD263" s="96" t="s">
        <v>20</v>
      </c>
      <c r="BE263" s="254" t="s">
        <v>10</v>
      </c>
      <c r="BF263" s="390" t="s">
        <v>10</v>
      </c>
      <c r="BG263" s="83"/>
      <c r="BH263" s="94" t="s">
        <v>20</v>
      </c>
      <c r="BI263" s="76"/>
      <c r="BJ263" s="103" t="s">
        <v>20</v>
      </c>
      <c r="BK263" s="83"/>
      <c r="BL263" s="89" t="s">
        <v>10</v>
      </c>
      <c r="BM263" s="89"/>
      <c r="BN263" s="89" t="s">
        <v>20</v>
      </c>
      <c r="BO263" s="76"/>
      <c r="BP263" s="77">
        <v>5.125</v>
      </c>
      <c r="BQ263" s="92"/>
      <c r="BR263" s="100" t="s">
        <v>20</v>
      </c>
      <c r="BS263" s="463"/>
      <c r="BT263" s="89" t="s">
        <v>20</v>
      </c>
      <c r="BU263" s="76"/>
      <c r="BV263" s="89" t="s">
        <v>20</v>
      </c>
      <c r="BW263" s="76"/>
      <c r="BX263" s="372">
        <v>5.75</v>
      </c>
      <c r="BY263" s="76" t="s">
        <v>1941</v>
      </c>
      <c r="BZ263" s="102" t="s">
        <v>20</v>
      </c>
      <c r="CA263" s="92"/>
      <c r="CB263" s="89"/>
      <c r="CC263" s="76"/>
      <c r="CD263" s="89" t="s">
        <v>20</v>
      </c>
      <c r="CE263" s="76" t="s">
        <v>1942</v>
      </c>
      <c r="CF263" s="73" t="s">
        <v>20</v>
      </c>
      <c r="CG263" s="81"/>
      <c r="CH263" s="103" t="s">
        <v>20</v>
      </c>
      <c r="CI263" s="80"/>
      <c r="CJ263" s="89">
        <v>4.5</v>
      </c>
      <c r="CK263" s="76" t="s">
        <v>1943</v>
      </c>
      <c r="CL263" s="89" t="s">
        <v>20</v>
      </c>
      <c r="CM263" s="76"/>
      <c r="CN263" s="82" t="s">
        <v>20</v>
      </c>
      <c r="CO263" s="76"/>
      <c r="CP263" s="82" t="s">
        <v>20</v>
      </c>
      <c r="CQ263" s="76"/>
      <c r="CR263" s="89" t="s">
        <v>20</v>
      </c>
      <c r="CS263" s="76"/>
      <c r="CT263" s="375" t="s">
        <v>20</v>
      </c>
      <c r="CU263" s="83" t="s">
        <v>1944</v>
      </c>
      <c r="CV263" s="89" t="s">
        <v>20</v>
      </c>
      <c r="CW263" s="76" t="s">
        <v>1945</v>
      </c>
      <c r="CX263" s="89" t="s">
        <v>20</v>
      </c>
      <c r="CY263" s="76" t="s">
        <v>1946</v>
      </c>
      <c r="CZ263" s="76" t="s">
        <v>20</v>
      </c>
      <c r="DA263" s="468"/>
      <c r="DB263" s="73">
        <v>4</v>
      </c>
      <c r="DC263" s="81" t="s">
        <v>1924</v>
      </c>
      <c r="DD263" s="105" t="s">
        <v>10</v>
      </c>
      <c r="DE263" s="105">
        <f>COUNT(F263:DB263)</f>
        <v>7</v>
      </c>
    </row>
    <row r="264" spans="1:110" ht="19.149999999999999" customHeight="1" x14ac:dyDescent="0.3">
      <c r="A264" s="105">
        <v>201</v>
      </c>
      <c r="B264" s="328"/>
      <c r="C264" s="331"/>
      <c r="D264" s="332" t="s">
        <v>353</v>
      </c>
      <c r="E264" s="332"/>
      <c r="F264" s="336" t="s">
        <v>18</v>
      </c>
      <c r="G264" s="338"/>
      <c r="H264" s="340" t="s">
        <v>18</v>
      </c>
      <c r="I264" s="340"/>
      <c r="J264" s="346" t="s">
        <v>18</v>
      </c>
      <c r="K264" s="347"/>
      <c r="L264" s="350" t="s">
        <v>18</v>
      </c>
      <c r="M264" s="352"/>
      <c r="N264" s="345" t="s">
        <v>18</v>
      </c>
      <c r="O264" s="347"/>
      <c r="P264" s="355" t="s">
        <v>18</v>
      </c>
      <c r="Q264" s="341"/>
      <c r="R264" s="355" t="s">
        <v>18</v>
      </c>
      <c r="S264" s="347"/>
      <c r="T264" s="355" t="s">
        <v>18</v>
      </c>
      <c r="U264" s="348"/>
      <c r="V264" s="355" t="s">
        <v>18</v>
      </c>
      <c r="W264" s="368"/>
      <c r="X264" s="355" t="s">
        <v>18</v>
      </c>
      <c r="Y264" s="373"/>
      <c r="Z264" s="355" t="s">
        <v>18</v>
      </c>
      <c r="AA264" s="348"/>
      <c r="AB264" s="355" t="s">
        <v>18</v>
      </c>
      <c r="AC264" s="348"/>
      <c r="AD264" s="355" t="s">
        <v>18</v>
      </c>
      <c r="AE264" s="348"/>
      <c r="AF264" s="112" t="s">
        <v>18</v>
      </c>
      <c r="AG264" s="348"/>
      <c r="AH264" s="112" t="s">
        <v>18</v>
      </c>
      <c r="AI264" s="341"/>
      <c r="AJ264" s="112" t="s">
        <v>18</v>
      </c>
      <c r="AK264" s="348"/>
      <c r="AL264" s="112" t="s">
        <v>18</v>
      </c>
      <c r="AM264" s="353"/>
      <c r="AN264" s="362" t="s">
        <v>18</v>
      </c>
      <c r="AO264" s="348"/>
      <c r="AP264" s="378" t="s">
        <v>18</v>
      </c>
      <c r="AQ264" s="379"/>
      <c r="AR264" s="112" t="s">
        <v>18</v>
      </c>
      <c r="AS264" s="348"/>
      <c r="AT264" s="350" t="s">
        <v>18</v>
      </c>
      <c r="AU264" s="379"/>
      <c r="AV264" s="350" t="s">
        <v>18</v>
      </c>
      <c r="AW264" s="379"/>
      <c r="AX264" s="112" t="s">
        <v>18</v>
      </c>
      <c r="AY264" s="348"/>
      <c r="AZ264" s="112" t="s">
        <v>18</v>
      </c>
      <c r="BA264" s="347"/>
      <c r="BB264" s="362" t="s">
        <v>18</v>
      </c>
      <c r="BC264" s="347"/>
      <c r="BD264" s="112" t="s">
        <v>18</v>
      </c>
      <c r="BE264" s="387"/>
      <c r="BF264" s="362" t="s">
        <v>18</v>
      </c>
      <c r="BG264" s="347"/>
      <c r="BH264" s="362" t="s">
        <v>18</v>
      </c>
      <c r="BI264" s="348"/>
      <c r="BJ264" s="112" t="s">
        <v>18</v>
      </c>
      <c r="BK264" s="347"/>
      <c r="BL264" s="362" t="s">
        <v>18</v>
      </c>
      <c r="BM264" s="362"/>
      <c r="BN264" s="112" t="s">
        <v>18</v>
      </c>
      <c r="BO264" s="348"/>
      <c r="BP264" s="378" t="s">
        <v>18</v>
      </c>
      <c r="BQ264" s="379"/>
      <c r="BR264" s="112" t="s">
        <v>18</v>
      </c>
      <c r="BS264" s="394"/>
      <c r="BT264" s="362" t="s">
        <v>18</v>
      </c>
      <c r="BU264" s="348"/>
      <c r="BV264" s="112" t="s">
        <v>18</v>
      </c>
      <c r="BW264" s="348"/>
      <c r="BX264" s="362" t="s">
        <v>18</v>
      </c>
      <c r="BY264" s="348"/>
      <c r="BZ264" s="350" t="s">
        <v>18</v>
      </c>
      <c r="CA264" s="379"/>
      <c r="CB264" s="112" t="s">
        <v>18</v>
      </c>
      <c r="CC264" s="348"/>
      <c r="CD264" s="112" t="s">
        <v>18</v>
      </c>
      <c r="CE264" s="348"/>
      <c r="CF264" s="362" t="s">
        <v>18</v>
      </c>
      <c r="CG264" s="341"/>
      <c r="CH264" s="112" t="s">
        <v>18</v>
      </c>
      <c r="CI264" s="354"/>
      <c r="CJ264" s="112" t="s">
        <v>18</v>
      </c>
      <c r="CK264" s="348"/>
      <c r="CL264" s="112" t="s">
        <v>18</v>
      </c>
      <c r="CM264" s="348"/>
      <c r="CN264" s="362" t="s">
        <v>18</v>
      </c>
      <c r="CO264" s="348"/>
      <c r="CP264" s="362" t="s">
        <v>18</v>
      </c>
      <c r="CQ264" s="348"/>
      <c r="CR264" s="112" t="s">
        <v>18</v>
      </c>
      <c r="CS264" s="348"/>
      <c r="CT264" s="112" t="s">
        <v>18</v>
      </c>
      <c r="CU264" s="347"/>
      <c r="CV264" s="112" t="s">
        <v>18</v>
      </c>
      <c r="CW264" s="348"/>
      <c r="CX264" s="362" t="s">
        <v>18</v>
      </c>
      <c r="CY264" s="348"/>
      <c r="CZ264" s="362" t="s">
        <v>18</v>
      </c>
      <c r="DA264" s="348"/>
      <c r="DB264" s="362" t="s">
        <v>18</v>
      </c>
      <c r="DC264" s="341"/>
      <c r="DD264" s="331"/>
      <c r="DE264" s="331"/>
    </row>
    <row r="265" spans="1:110" ht="19.149999999999999" customHeight="1" x14ac:dyDescent="0.3">
      <c r="A265" s="331">
        <v>204</v>
      </c>
      <c r="B265" s="123">
        <v>811</v>
      </c>
      <c r="C265" s="6">
        <v>168</v>
      </c>
      <c r="D265" s="8" t="s">
        <v>2533</v>
      </c>
      <c r="E265" s="8"/>
      <c r="F265" s="32" t="s">
        <v>20</v>
      </c>
      <c r="G265" s="14" t="s">
        <v>382</v>
      </c>
      <c r="H265" s="30" t="s">
        <v>10</v>
      </c>
      <c r="I265" s="30"/>
      <c r="J265" s="53">
        <v>6.5</v>
      </c>
      <c r="K265" s="109" t="s">
        <v>2016</v>
      </c>
      <c r="L265" s="52" t="s">
        <v>20</v>
      </c>
      <c r="M265" s="19" t="s">
        <v>2017</v>
      </c>
      <c r="N265" s="108" t="s">
        <v>20</v>
      </c>
      <c r="O265" s="109" t="s">
        <v>2018</v>
      </c>
      <c r="P265" s="30" t="s">
        <v>20</v>
      </c>
      <c r="Q265" s="31" t="s">
        <v>2019</v>
      </c>
      <c r="R265" s="127">
        <v>6.35</v>
      </c>
      <c r="S265" s="109"/>
      <c r="T265" s="22">
        <v>0.39800000000000002</v>
      </c>
      <c r="U265" s="17" t="s">
        <v>587</v>
      </c>
      <c r="V265" s="110">
        <v>5.75</v>
      </c>
      <c r="W265" s="54"/>
      <c r="X265" s="111">
        <v>6</v>
      </c>
      <c r="Y265" s="25" t="s">
        <v>2020</v>
      </c>
      <c r="Z265" s="29" t="s">
        <v>20</v>
      </c>
      <c r="AA265" s="17" t="s">
        <v>2021</v>
      </c>
      <c r="AB265" s="29">
        <v>4</v>
      </c>
      <c r="AC265" s="17"/>
      <c r="AD265" s="53" t="s">
        <v>20</v>
      </c>
      <c r="AE265" s="17" t="s">
        <v>2022</v>
      </c>
      <c r="AF265" s="112" t="s">
        <v>20</v>
      </c>
      <c r="AG265" s="17"/>
      <c r="AH265" s="30" t="s">
        <v>20</v>
      </c>
      <c r="AI265" s="31" t="s">
        <v>2023</v>
      </c>
      <c r="AJ265" s="53">
        <v>6</v>
      </c>
      <c r="AK265" s="17" t="s">
        <v>2024</v>
      </c>
      <c r="AL265" s="53">
        <v>6.5</v>
      </c>
      <c r="AM265" s="113" t="s">
        <v>608</v>
      </c>
      <c r="AN265" s="29" t="s">
        <v>20</v>
      </c>
      <c r="AO265" s="17" t="s">
        <v>2025</v>
      </c>
      <c r="AP265" s="52">
        <v>5</v>
      </c>
      <c r="AQ265" s="114"/>
      <c r="AR265" s="29" t="s">
        <v>20</v>
      </c>
      <c r="AS265" s="25" t="s">
        <v>2026</v>
      </c>
      <c r="AT265" s="52" t="s">
        <v>20</v>
      </c>
      <c r="AU265" s="114"/>
      <c r="AV265" s="52" t="s">
        <v>20</v>
      </c>
      <c r="AW265" s="114" t="s">
        <v>359</v>
      </c>
      <c r="AX265" s="59" t="s">
        <v>20</v>
      </c>
      <c r="AY265" s="17" t="s">
        <v>2027</v>
      </c>
      <c r="AZ265" s="63" t="s">
        <v>20</v>
      </c>
      <c r="BA265" s="109" t="s">
        <v>2028</v>
      </c>
      <c r="BB265" s="29">
        <v>7</v>
      </c>
      <c r="BC265" s="109" t="s">
        <v>10</v>
      </c>
      <c r="BD265" s="115" t="s">
        <v>20</v>
      </c>
      <c r="BE265" s="17" t="s">
        <v>2021</v>
      </c>
      <c r="BF265" s="29" t="s">
        <v>10</v>
      </c>
      <c r="BG265" s="109"/>
      <c r="BH265" s="63">
        <v>5.5</v>
      </c>
      <c r="BI265" s="17"/>
      <c r="BJ265" s="29" t="s">
        <v>20</v>
      </c>
      <c r="BK265" s="109" t="s">
        <v>2029</v>
      </c>
      <c r="BL265" s="29" t="s">
        <v>10</v>
      </c>
      <c r="BM265" s="29"/>
      <c r="BN265" s="29">
        <v>6.875</v>
      </c>
      <c r="BO265" s="17"/>
      <c r="BP265" s="52">
        <v>5.125</v>
      </c>
      <c r="BQ265" s="114"/>
      <c r="BR265" s="117">
        <v>4</v>
      </c>
      <c r="BS265" s="118"/>
      <c r="BT265" s="127">
        <v>4.75</v>
      </c>
      <c r="BU265" s="17" t="s">
        <v>10</v>
      </c>
      <c r="BV265" s="29" t="s">
        <v>20</v>
      </c>
      <c r="BW265" s="17" t="s">
        <v>2030</v>
      </c>
      <c r="BX265" s="125">
        <v>5.75</v>
      </c>
      <c r="BY265" s="17" t="s">
        <v>2031</v>
      </c>
      <c r="BZ265" s="119" t="s">
        <v>20</v>
      </c>
      <c r="CA265" s="114" t="s">
        <v>2032</v>
      </c>
      <c r="CB265" s="29" t="s">
        <v>10</v>
      </c>
      <c r="CC265" s="17"/>
      <c r="CD265" s="53">
        <v>6</v>
      </c>
      <c r="CE265" s="57" t="s">
        <v>2011</v>
      </c>
      <c r="CF265" s="30" t="s">
        <v>20</v>
      </c>
      <c r="CG265" s="31" t="s">
        <v>360</v>
      </c>
      <c r="CH265" s="53" t="s">
        <v>20</v>
      </c>
      <c r="CI265" s="57" t="s">
        <v>2033</v>
      </c>
      <c r="CJ265" s="29">
        <v>4.5</v>
      </c>
      <c r="CK265" s="17"/>
      <c r="CL265" s="53">
        <v>7</v>
      </c>
      <c r="CM265" s="126" t="s">
        <v>2034</v>
      </c>
      <c r="CN265" s="64">
        <v>6.25</v>
      </c>
      <c r="CO265" s="17"/>
      <c r="CP265" s="64">
        <v>4.7</v>
      </c>
      <c r="CQ265" s="17" t="s">
        <v>2007</v>
      </c>
      <c r="CR265" s="53" t="s">
        <v>20</v>
      </c>
      <c r="CS265" s="17" t="s">
        <v>361</v>
      </c>
      <c r="CT265" s="53" t="s">
        <v>20</v>
      </c>
      <c r="CU265" s="109" t="s">
        <v>2021</v>
      </c>
      <c r="CV265" s="29">
        <v>6.5</v>
      </c>
      <c r="CW265" s="17" t="s">
        <v>673</v>
      </c>
      <c r="CX265" s="53">
        <v>6</v>
      </c>
      <c r="CY265" s="17"/>
      <c r="CZ265" s="17">
        <v>5</v>
      </c>
      <c r="DA265" s="17" t="s">
        <v>2035</v>
      </c>
      <c r="DB265" s="30">
        <v>4</v>
      </c>
      <c r="DC265" s="31" t="s">
        <v>2036</v>
      </c>
      <c r="DD265" t="s">
        <v>10</v>
      </c>
      <c r="DE265">
        <f t="shared" ref="DE265:DE281" si="9">COUNT(F265:DB265)</f>
        <v>25</v>
      </c>
    </row>
    <row r="266" spans="1:110" ht="19.149999999999999" customHeight="1" x14ac:dyDescent="0.3">
      <c r="A266" s="105">
        <v>205</v>
      </c>
      <c r="B266" s="328">
        <v>488190</v>
      </c>
      <c r="C266" s="330">
        <v>169</v>
      </c>
      <c r="D266" s="329" t="s">
        <v>2534</v>
      </c>
      <c r="E266" s="329"/>
      <c r="F266" s="336" t="s">
        <v>20</v>
      </c>
      <c r="G266" s="338"/>
      <c r="H266" s="340"/>
      <c r="I266" s="340"/>
      <c r="J266" s="342">
        <v>6.5</v>
      </c>
      <c r="K266" s="347" t="s">
        <v>2037</v>
      </c>
      <c r="L266" s="351" t="s">
        <v>20</v>
      </c>
      <c r="M266" s="352"/>
      <c r="N266" s="345" t="s">
        <v>20</v>
      </c>
      <c r="O266" s="347"/>
      <c r="P266" s="340" t="s">
        <v>20</v>
      </c>
      <c r="Q266" s="341"/>
      <c r="R266" s="358" t="s">
        <v>20</v>
      </c>
      <c r="S266" s="347"/>
      <c r="T266" s="360">
        <v>0.39800000000000002</v>
      </c>
      <c r="U266" s="348" t="s">
        <v>587</v>
      </c>
      <c r="V266" s="365">
        <v>5.75</v>
      </c>
      <c r="W266" s="368"/>
      <c r="X266" s="370">
        <v>6</v>
      </c>
      <c r="Y266" s="373" t="s">
        <v>2038</v>
      </c>
      <c r="Z266" s="342" t="s">
        <v>20</v>
      </c>
      <c r="AA266" s="349" t="s">
        <v>2039</v>
      </c>
      <c r="AB266" s="362">
        <v>4</v>
      </c>
      <c r="AC266" s="348" t="s">
        <v>2040</v>
      </c>
      <c r="AD266" s="362" t="s">
        <v>20</v>
      </c>
      <c r="AE266" s="348"/>
      <c r="AF266" s="112" t="s">
        <v>20</v>
      </c>
      <c r="AG266" s="348"/>
      <c r="AH266" s="340" t="s">
        <v>20</v>
      </c>
      <c r="AI266" s="341"/>
      <c r="AJ266" s="342">
        <v>6</v>
      </c>
      <c r="AK266" s="348"/>
      <c r="AL266" s="342" t="s">
        <v>20</v>
      </c>
      <c r="AM266" s="353"/>
      <c r="AN266" s="362" t="s">
        <v>20</v>
      </c>
      <c r="AO266" s="348"/>
      <c r="AP266" s="351">
        <v>5</v>
      </c>
      <c r="AQ266" s="379"/>
      <c r="AR266" s="362" t="s">
        <v>20</v>
      </c>
      <c r="AS266" s="348"/>
      <c r="AT266" s="351" t="s">
        <v>20</v>
      </c>
      <c r="AU266" s="379"/>
      <c r="AV266" s="351" t="s">
        <v>20</v>
      </c>
      <c r="AW266" s="379"/>
      <c r="AX266" s="380" t="s">
        <v>20</v>
      </c>
      <c r="AY266" s="348" t="s">
        <v>2027</v>
      </c>
      <c r="AZ266" s="382" t="s">
        <v>20</v>
      </c>
      <c r="BA266" s="347"/>
      <c r="BB266" s="362" t="s">
        <v>20</v>
      </c>
      <c r="BC266" s="347"/>
      <c r="BD266" s="386" t="s">
        <v>20</v>
      </c>
      <c r="BE266" s="348"/>
      <c r="BF266" s="362"/>
      <c r="BG266" s="347"/>
      <c r="BH266" s="382">
        <v>5.5</v>
      </c>
      <c r="BI266" s="348"/>
      <c r="BJ266" s="362" t="s">
        <v>20</v>
      </c>
      <c r="BK266" s="347" t="s">
        <v>2029</v>
      </c>
      <c r="BL266" s="362" t="s">
        <v>10</v>
      </c>
      <c r="BM266" s="362"/>
      <c r="BN266" s="362">
        <v>6.875</v>
      </c>
      <c r="BO266" s="348" t="s">
        <v>2041</v>
      </c>
      <c r="BP266" s="351">
        <v>5.125</v>
      </c>
      <c r="BQ266" s="379" t="s">
        <v>2042</v>
      </c>
      <c r="BR266" s="357" t="s">
        <v>20</v>
      </c>
      <c r="BS266" s="394"/>
      <c r="BT266" s="355">
        <v>4.75</v>
      </c>
      <c r="BU266" s="348"/>
      <c r="BV266" s="362" t="s">
        <v>20</v>
      </c>
      <c r="BW266" s="348"/>
      <c r="BX266" s="406" t="s">
        <v>20</v>
      </c>
      <c r="BY266" s="348" t="s">
        <v>2043</v>
      </c>
      <c r="BZ266" s="396" t="s">
        <v>20</v>
      </c>
      <c r="CA266" s="379"/>
      <c r="CB266" s="362"/>
      <c r="CC266" s="348"/>
      <c r="CD266" s="342" t="s">
        <v>20</v>
      </c>
      <c r="CE266" s="354"/>
      <c r="CF266" s="340" t="s">
        <v>20</v>
      </c>
      <c r="CG266" s="341"/>
      <c r="CH266" s="342" t="s">
        <v>20</v>
      </c>
      <c r="CI266" s="354" t="s">
        <v>2044</v>
      </c>
      <c r="CJ266" s="362">
        <v>4.5</v>
      </c>
      <c r="CK266" s="348"/>
      <c r="CL266" s="362">
        <v>7</v>
      </c>
      <c r="CM266" s="349" t="s">
        <v>2045</v>
      </c>
      <c r="CN266" s="355" t="s">
        <v>20</v>
      </c>
      <c r="CO266" s="348"/>
      <c r="CP266" s="358">
        <v>4.7</v>
      </c>
      <c r="CQ266" s="348" t="s">
        <v>2046</v>
      </c>
      <c r="CR266" s="342" t="s">
        <v>20</v>
      </c>
      <c r="CS266" s="348"/>
      <c r="CT266" s="342" t="s">
        <v>20</v>
      </c>
      <c r="CU266" s="347"/>
      <c r="CV266" s="362">
        <v>6.5</v>
      </c>
      <c r="CW266" s="348" t="s">
        <v>673</v>
      </c>
      <c r="CX266" s="342" t="s">
        <v>20</v>
      </c>
      <c r="CY266" s="348" t="s">
        <v>2047</v>
      </c>
      <c r="CZ266" s="348" t="s">
        <v>20</v>
      </c>
      <c r="DA266" s="348" t="s">
        <v>2048</v>
      </c>
      <c r="DB266" s="340" t="s">
        <v>20</v>
      </c>
      <c r="DC266" s="341" t="s">
        <v>2049</v>
      </c>
      <c r="DD266" s="331" t="s">
        <v>10</v>
      </c>
      <c r="DE266" s="331">
        <f t="shared" si="9"/>
        <v>15</v>
      </c>
    </row>
    <row r="267" spans="1:110" ht="19.149999999999999" customHeight="1" x14ac:dyDescent="0.3">
      <c r="A267" s="331">
        <v>206</v>
      </c>
      <c r="B267" s="123"/>
      <c r="C267" s="6">
        <v>170</v>
      </c>
      <c r="D267" s="8" t="s">
        <v>2535</v>
      </c>
      <c r="E267" s="8"/>
      <c r="F267" s="32" t="s">
        <v>20</v>
      </c>
      <c r="G267" s="14"/>
      <c r="H267" s="30" t="s">
        <v>10</v>
      </c>
      <c r="I267" s="30"/>
      <c r="J267" s="53">
        <v>6.5</v>
      </c>
      <c r="K267" s="109" t="s">
        <v>2050</v>
      </c>
      <c r="L267" s="52" t="s">
        <v>20</v>
      </c>
      <c r="N267" s="108" t="s">
        <v>20</v>
      </c>
      <c r="O267" s="109"/>
      <c r="P267" s="30" t="s">
        <v>20</v>
      </c>
      <c r="Q267" s="31"/>
      <c r="R267" s="127" t="s">
        <v>20</v>
      </c>
      <c r="S267" s="109" t="s">
        <v>364</v>
      </c>
      <c r="T267" s="22">
        <v>0.39800000000000002</v>
      </c>
      <c r="U267" s="17" t="s">
        <v>587</v>
      </c>
      <c r="V267" s="110">
        <v>5.75</v>
      </c>
      <c r="W267" s="54"/>
      <c r="X267" s="111">
        <v>6</v>
      </c>
      <c r="Y267" s="25" t="s">
        <v>2051</v>
      </c>
      <c r="Z267" s="53" t="s">
        <v>20</v>
      </c>
      <c r="AA267" s="126" t="s">
        <v>2052</v>
      </c>
      <c r="AB267" s="53" t="s">
        <v>20</v>
      </c>
      <c r="AC267" s="17" t="s">
        <v>2053</v>
      </c>
      <c r="AD267" s="29" t="s">
        <v>20</v>
      </c>
      <c r="AE267" s="17"/>
      <c r="AF267" s="112" t="s">
        <v>20</v>
      </c>
      <c r="AG267" s="17"/>
      <c r="AH267" s="30" t="s">
        <v>20</v>
      </c>
      <c r="AJ267" s="53" t="s">
        <v>20</v>
      </c>
      <c r="AK267" s="130" t="s">
        <v>2054</v>
      </c>
      <c r="AL267" s="53" t="s">
        <v>20</v>
      </c>
      <c r="AM267" s="113" t="s">
        <v>2055</v>
      </c>
      <c r="AN267" s="29" t="s">
        <v>20</v>
      </c>
      <c r="AO267" s="17"/>
      <c r="AP267" s="52" t="s">
        <v>20</v>
      </c>
      <c r="AQ267" s="114"/>
      <c r="AR267" s="29" t="s">
        <v>20</v>
      </c>
      <c r="AS267" s="17"/>
      <c r="AT267" s="52" t="s">
        <v>20</v>
      </c>
      <c r="AU267" s="114"/>
      <c r="AV267" s="52" t="s">
        <v>20</v>
      </c>
      <c r="AW267" s="114"/>
      <c r="AX267" s="59" t="s">
        <v>20</v>
      </c>
      <c r="AY267" s="17" t="s">
        <v>2056</v>
      </c>
      <c r="AZ267" s="63" t="s">
        <v>20</v>
      </c>
      <c r="BA267" s="109"/>
      <c r="BB267" s="111">
        <v>7</v>
      </c>
      <c r="BC267" s="109"/>
      <c r="BD267" s="115" t="s">
        <v>20</v>
      </c>
      <c r="BE267" s="17"/>
      <c r="BF267" s="29"/>
      <c r="BG267" s="109"/>
      <c r="BH267" s="63" t="s">
        <v>20</v>
      </c>
      <c r="BI267" s="17" t="s">
        <v>2057</v>
      </c>
      <c r="BJ267" s="29" t="s">
        <v>20</v>
      </c>
      <c r="BK267" s="109" t="s">
        <v>2029</v>
      </c>
      <c r="BL267" s="29" t="s">
        <v>10</v>
      </c>
      <c r="BM267" s="29"/>
      <c r="BN267" s="29" t="s">
        <v>20</v>
      </c>
      <c r="BO267" s="17"/>
      <c r="BP267" s="52">
        <v>5.125</v>
      </c>
      <c r="BQ267" s="114"/>
      <c r="BR267" s="117" t="s">
        <v>20</v>
      </c>
      <c r="BS267" s="118"/>
      <c r="BT267" s="64">
        <v>4.75</v>
      </c>
      <c r="BU267" s="17"/>
      <c r="BV267" s="29" t="s">
        <v>20</v>
      </c>
      <c r="BW267" s="17"/>
      <c r="BX267" s="53" t="s">
        <v>20</v>
      </c>
      <c r="BY267" s="17"/>
      <c r="BZ267" s="119" t="s">
        <v>20</v>
      </c>
      <c r="CA267" s="114"/>
      <c r="CB267" s="29"/>
      <c r="CC267" s="17"/>
      <c r="CD267" s="53" t="s">
        <v>20</v>
      </c>
      <c r="CE267" s="57"/>
      <c r="CF267" s="30" t="s">
        <v>20</v>
      </c>
      <c r="CG267" s="31" t="s">
        <v>365</v>
      </c>
      <c r="CH267" s="53" t="s">
        <v>20</v>
      </c>
      <c r="CI267" s="57" t="s">
        <v>2044</v>
      </c>
      <c r="CJ267" s="29">
        <v>4.5</v>
      </c>
      <c r="CK267" s="17"/>
      <c r="CL267" s="29">
        <v>7</v>
      </c>
      <c r="CM267" s="126" t="s">
        <v>2058</v>
      </c>
      <c r="CN267" s="64" t="s">
        <v>20</v>
      </c>
      <c r="CO267" s="17" t="s">
        <v>2059</v>
      </c>
      <c r="CP267" s="64">
        <v>4.7</v>
      </c>
      <c r="CQ267" s="17"/>
      <c r="CR267" s="53" t="s">
        <v>20</v>
      </c>
      <c r="CS267" s="17" t="s">
        <v>361</v>
      </c>
      <c r="CT267" s="53" t="s">
        <v>20</v>
      </c>
      <c r="CU267" s="109"/>
      <c r="CV267" s="29" t="s">
        <v>20</v>
      </c>
      <c r="CW267" s="17" t="s">
        <v>673</v>
      </c>
      <c r="CX267" s="53" t="s">
        <v>20</v>
      </c>
      <c r="CY267" s="17" t="s">
        <v>2060</v>
      </c>
      <c r="CZ267" s="17" t="s">
        <v>20</v>
      </c>
      <c r="DA267" s="17" t="s">
        <v>2061</v>
      </c>
      <c r="DB267" s="30">
        <v>4</v>
      </c>
      <c r="DC267" s="31" t="s">
        <v>2062</v>
      </c>
      <c r="DD267" t="s">
        <v>10</v>
      </c>
      <c r="DE267">
        <f t="shared" si="9"/>
        <v>11</v>
      </c>
    </row>
    <row r="268" spans="1:110" ht="19.149999999999999" customHeight="1" x14ac:dyDescent="0.3">
      <c r="A268" s="105">
        <v>207</v>
      </c>
      <c r="B268" s="328"/>
      <c r="C268" s="330">
        <v>171</v>
      </c>
      <c r="D268" s="329" t="s">
        <v>2536</v>
      </c>
      <c r="E268" s="329"/>
      <c r="F268" s="336" t="s">
        <v>20</v>
      </c>
      <c r="G268" s="338"/>
      <c r="H268" s="340"/>
      <c r="I268" s="340"/>
      <c r="J268" s="342">
        <v>6.5</v>
      </c>
      <c r="K268" s="347" t="s">
        <v>2050</v>
      </c>
      <c r="L268" s="351" t="s">
        <v>20</v>
      </c>
      <c r="M268" s="352"/>
      <c r="N268" s="345" t="s">
        <v>20</v>
      </c>
      <c r="O268" s="347"/>
      <c r="P268" s="340" t="s">
        <v>20</v>
      </c>
      <c r="Q268" s="341"/>
      <c r="R268" s="358" t="s">
        <v>20</v>
      </c>
      <c r="S268" s="347" t="s">
        <v>364</v>
      </c>
      <c r="T268" s="360">
        <v>0.39800000000000002</v>
      </c>
      <c r="U268" s="348" t="s">
        <v>587</v>
      </c>
      <c r="V268" s="365">
        <v>5.75</v>
      </c>
      <c r="W268" s="368"/>
      <c r="X268" s="370">
        <v>6</v>
      </c>
      <c r="Y268" s="373"/>
      <c r="Z268" s="362" t="s">
        <v>20</v>
      </c>
      <c r="AA268" s="348" t="s">
        <v>2063</v>
      </c>
      <c r="AB268" s="362">
        <v>4</v>
      </c>
      <c r="AC268" s="348"/>
      <c r="AD268" s="362" t="s">
        <v>20</v>
      </c>
      <c r="AE268" s="348"/>
      <c r="AF268" s="112" t="s">
        <v>20</v>
      </c>
      <c r="AG268" s="348"/>
      <c r="AH268" s="340" t="s">
        <v>20</v>
      </c>
      <c r="AI268" s="341"/>
      <c r="AJ268" s="342">
        <v>6</v>
      </c>
      <c r="AK268" s="348"/>
      <c r="AL268" s="342">
        <v>6.5</v>
      </c>
      <c r="AM268" s="353" t="s">
        <v>608</v>
      </c>
      <c r="AN268" s="362" t="s">
        <v>20</v>
      </c>
      <c r="AO268" s="348"/>
      <c r="AP268" s="351">
        <v>5</v>
      </c>
      <c r="AQ268" s="379"/>
      <c r="AR268" s="362" t="s">
        <v>20</v>
      </c>
      <c r="AS268" s="348"/>
      <c r="AT268" s="351" t="s">
        <v>20</v>
      </c>
      <c r="AU268" s="379"/>
      <c r="AV268" s="351" t="s">
        <v>20</v>
      </c>
      <c r="AW268" s="379"/>
      <c r="AX268" s="380" t="s">
        <v>20</v>
      </c>
      <c r="AY268" s="348" t="s">
        <v>2064</v>
      </c>
      <c r="AZ268" s="382" t="s">
        <v>20</v>
      </c>
      <c r="BA268" s="347"/>
      <c r="BB268" s="370">
        <v>7</v>
      </c>
      <c r="BC268" s="347"/>
      <c r="BD268" s="386" t="s">
        <v>20</v>
      </c>
      <c r="BE268" s="348"/>
      <c r="BF268" s="362"/>
      <c r="BG268" s="347"/>
      <c r="BH268" s="382" t="s">
        <v>20</v>
      </c>
      <c r="BI268" s="348" t="s">
        <v>2065</v>
      </c>
      <c r="BJ268" s="362" t="s">
        <v>20</v>
      </c>
      <c r="BK268" s="347" t="s">
        <v>2029</v>
      </c>
      <c r="BL268" s="362" t="s">
        <v>10</v>
      </c>
      <c r="BM268" s="362"/>
      <c r="BN268" s="362">
        <v>6.875</v>
      </c>
      <c r="BO268" s="348"/>
      <c r="BP268" s="351">
        <v>5.125</v>
      </c>
      <c r="BQ268" s="379"/>
      <c r="BR268" s="393">
        <v>4</v>
      </c>
      <c r="BS268" s="394"/>
      <c r="BT268" s="355">
        <v>4.75</v>
      </c>
      <c r="BU268" s="348"/>
      <c r="BV268" s="362" t="s">
        <v>20</v>
      </c>
      <c r="BW268" s="348"/>
      <c r="BX268" s="406">
        <v>5.75</v>
      </c>
      <c r="BY268" s="348"/>
      <c r="BZ268" s="396" t="s">
        <v>20</v>
      </c>
      <c r="CA268" s="379"/>
      <c r="CB268" s="362"/>
      <c r="CC268" s="348"/>
      <c r="CD268" s="342">
        <v>6</v>
      </c>
      <c r="CE268" s="354" t="s">
        <v>2066</v>
      </c>
      <c r="CF268" s="340" t="s">
        <v>20</v>
      </c>
      <c r="CG268" s="341"/>
      <c r="CH268" s="342" t="s">
        <v>20</v>
      </c>
      <c r="CI268" s="354" t="s">
        <v>2044</v>
      </c>
      <c r="CJ268" s="362">
        <v>4.5</v>
      </c>
      <c r="CK268" s="348"/>
      <c r="CL268" s="362">
        <v>7</v>
      </c>
      <c r="CM268" s="348"/>
      <c r="CN268" s="355" t="s">
        <v>20</v>
      </c>
      <c r="CO268" s="348" t="s">
        <v>2059</v>
      </c>
      <c r="CP268" s="355">
        <v>4.7</v>
      </c>
      <c r="CQ268" s="348"/>
      <c r="CR268" s="362" t="s">
        <v>20</v>
      </c>
      <c r="CS268" s="17"/>
      <c r="CT268" s="53" t="s">
        <v>20</v>
      </c>
      <c r="CU268" s="109"/>
      <c r="CV268" s="29">
        <v>6.5</v>
      </c>
      <c r="CW268" s="17" t="s">
        <v>673</v>
      </c>
      <c r="CX268" s="53" t="s">
        <v>20</v>
      </c>
      <c r="CY268" s="17" t="s">
        <v>2067</v>
      </c>
      <c r="CZ268" s="17">
        <v>5</v>
      </c>
      <c r="DA268" s="17"/>
      <c r="DB268" s="30">
        <v>4</v>
      </c>
      <c r="DC268" s="31" t="s">
        <v>2062</v>
      </c>
      <c r="DD268" t="s">
        <v>10</v>
      </c>
      <c r="DE268">
        <f t="shared" si="9"/>
        <v>21</v>
      </c>
    </row>
    <row r="269" spans="1:110" ht="19.149999999999999" customHeight="1" x14ac:dyDescent="0.3">
      <c r="A269" s="331">
        <v>208</v>
      </c>
      <c r="B269" s="123">
        <v>336611</v>
      </c>
      <c r="C269" s="6">
        <v>172</v>
      </c>
      <c r="D269" s="8" t="s">
        <v>367</v>
      </c>
      <c r="E269" s="8"/>
      <c r="F269" s="32" t="s">
        <v>20</v>
      </c>
      <c r="G269" s="14"/>
      <c r="H269" s="30"/>
      <c r="I269" s="30"/>
      <c r="J269" s="53">
        <v>6.5</v>
      </c>
      <c r="K269" s="109" t="s">
        <v>2050</v>
      </c>
      <c r="L269" s="52" t="s">
        <v>1651</v>
      </c>
      <c r="N269" s="108" t="s">
        <v>20</v>
      </c>
      <c r="O269" s="109"/>
      <c r="P269" s="30" t="s">
        <v>20</v>
      </c>
      <c r="Q269" s="31"/>
      <c r="R269" s="127" t="s">
        <v>20</v>
      </c>
      <c r="S269" s="109" t="s">
        <v>364</v>
      </c>
      <c r="T269" s="22">
        <v>0.39800000000000002</v>
      </c>
      <c r="U269" s="17" t="s">
        <v>587</v>
      </c>
      <c r="V269" s="110">
        <v>5.75</v>
      </c>
      <c r="W269" s="54"/>
      <c r="X269" s="111">
        <v>6</v>
      </c>
      <c r="Y269" s="25" t="s">
        <v>2051</v>
      </c>
      <c r="Z269" s="29" t="s">
        <v>20</v>
      </c>
      <c r="AA269" s="17" t="s">
        <v>2063</v>
      </c>
      <c r="AB269" s="29">
        <v>4</v>
      </c>
      <c r="AC269" s="17"/>
      <c r="AD269" s="29" t="s">
        <v>20</v>
      </c>
      <c r="AE269" s="17"/>
      <c r="AF269" s="112" t="s">
        <v>20</v>
      </c>
      <c r="AG269" s="17"/>
      <c r="AH269" s="30" t="s">
        <v>20</v>
      </c>
      <c r="AJ269" s="53">
        <v>6</v>
      </c>
      <c r="AK269" s="17"/>
      <c r="AL269" s="107">
        <v>6.5</v>
      </c>
      <c r="AM269" s="113" t="s">
        <v>2068</v>
      </c>
      <c r="AN269" s="29" t="s">
        <v>20</v>
      </c>
      <c r="AO269" s="17"/>
      <c r="AP269" s="52" t="s">
        <v>20</v>
      </c>
      <c r="AQ269" s="114"/>
      <c r="AR269" s="29" t="s">
        <v>20</v>
      </c>
      <c r="AS269" s="17"/>
      <c r="AT269" s="52" t="s">
        <v>20</v>
      </c>
      <c r="AU269" s="114"/>
      <c r="AV269" s="52" t="s">
        <v>20</v>
      </c>
      <c r="AW269" s="114"/>
      <c r="AX269" s="59" t="s">
        <v>20</v>
      </c>
      <c r="AY269" s="17"/>
      <c r="AZ269" s="63" t="s">
        <v>20</v>
      </c>
      <c r="BA269" s="109"/>
      <c r="BB269" s="29" t="s">
        <v>20</v>
      </c>
      <c r="BC269" s="109"/>
      <c r="BD269" s="115" t="s">
        <v>20</v>
      </c>
      <c r="BE269" s="17"/>
      <c r="BF269" s="29"/>
      <c r="BG269" s="109"/>
      <c r="BH269" s="63">
        <v>5.5</v>
      </c>
      <c r="BI269" s="17"/>
      <c r="BJ269" s="29" t="s">
        <v>20</v>
      </c>
      <c r="BK269" s="109" t="s">
        <v>2029</v>
      </c>
      <c r="BL269" s="29" t="s">
        <v>10</v>
      </c>
      <c r="BM269" s="29"/>
      <c r="BN269" s="29" t="s">
        <v>20</v>
      </c>
      <c r="BO269" s="17" t="s">
        <v>10</v>
      </c>
      <c r="BP269" s="52">
        <v>5.125</v>
      </c>
      <c r="BQ269" s="114"/>
      <c r="BR269" s="117" t="s">
        <v>20</v>
      </c>
      <c r="BS269" s="118"/>
      <c r="BT269" s="29" t="s">
        <v>20</v>
      </c>
      <c r="BU269" s="17"/>
      <c r="BV269" s="29" t="s">
        <v>20</v>
      </c>
      <c r="BW269" s="17"/>
      <c r="BX269" s="53" t="s">
        <v>20</v>
      </c>
      <c r="BY269" s="17"/>
      <c r="BZ269" s="119" t="s">
        <v>20</v>
      </c>
      <c r="CA269" s="114"/>
      <c r="CB269" s="29"/>
      <c r="CC269" s="17"/>
      <c r="CD269" s="53">
        <v>6</v>
      </c>
      <c r="CE269" s="57" t="s">
        <v>2069</v>
      </c>
      <c r="CF269" s="30" t="s">
        <v>20</v>
      </c>
      <c r="CG269" s="31"/>
      <c r="CH269" s="53" t="s">
        <v>20</v>
      </c>
      <c r="CI269" s="57" t="s">
        <v>2044</v>
      </c>
      <c r="CJ269" s="29">
        <v>4.5</v>
      </c>
      <c r="CK269" s="17"/>
      <c r="CL269" s="29">
        <v>7</v>
      </c>
      <c r="CM269" s="17"/>
      <c r="CN269" s="64" t="s">
        <v>20</v>
      </c>
      <c r="CO269" s="17"/>
      <c r="CP269" s="64">
        <v>4.7</v>
      </c>
      <c r="CQ269" s="17"/>
      <c r="CR269" s="29" t="s">
        <v>20</v>
      </c>
      <c r="CS269" s="17"/>
      <c r="CT269" s="53" t="s">
        <v>20</v>
      </c>
      <c r="CU269" s="109"/>
      <c r="CV269" s="29" t="s">
        <v>20</v>
      </c>
      <c r="CW269" s="17" t="s">
        <v>2070</v>
      </c>
      <c r="CX269" s="53" t="s">
        <v>20</v>
      </c>
      <c r="CY269" s="17" t="s">
        <v>2071</v>
      </c>
      <c r="CZ269" s="17">
        <v>5</v>
      </c>
      <c r="DA269" s="17"/>
      <c r="DB269" s="30">
        <v>4</v>
      </c>
      <c r="DC269" s="31" t="s">
        <v>2062</v>
      </c>
      <c r="DD269" t="s">
        <v>10</v>
      </c>
      <c r="DE269">
        <f t="shared" si="9"/>
        <v>15</v>
      </c>
    </row>
    <row r="270" spans="1:110" ht="19.149999999999999" customHeight="1" x14ac:dyDescent="0.3">
      <c r="A270" s="105">
        <v>209</v>
      </c>
      <c r="B270" s="123">
        <v>488210</v>
      </c>
      <c r="C270" s="6">
        <v>173</v>
      </c>
      <c r="D270" s="8" t="s">
        <v>368</v>
      </c>
      <c r="E270" s="8"/>
      <c r="F270" s="32" t="s">
        <v>20</v>
      </c>
      <c r="G270" s="14"/>
      <c r="H270" s="30" t="s">
        <v>10</v>
      </c>
      <c r="I270" s="30"/>
      <c r="J270" s="53">
        <v>6.5</v>
      </c>
      <c r="K270" s="109" t="s">
        <v>2072</v>
      </c>
      <c r="L270" s="52" t="s">
        <v>20</v>
      </c>
      <c r="N270" s="108" t="s">
        <v>20</v>
      </c>
      <c r="O270" s="109"/>
      <c r="P270" s="30" t="s">
        <v>20</v>
      </c>
      <c r="Q270" s="31"/>
      <c r="R270" s="127">
        <v>6.35</v>
      </c>
      <c r="S270" s="109"/>
      <c r="T270" s="22">
        <v>0.39800000000000002</v>
      </c>
      <c r="U270" s="17" t="s">
        <v>587</v>
      </c>
      <c r="V270" s="110" t="s">
        <v>20</v>
      </c>
      <c r="W270" s="54" t="s">
        <v>2073</v>
      </c>
      <c r="X270" s="111">
        <v>6</v>
      </c>
      <c r="Y270" s="25" t="s">
        <v>2051</v>
      </c>
      <c r="Z270" s="29" t="s">
        <v>20</v>
      </c>
      <c r="AA270" s="17" t="s">
        <v>2063</v>
      </c>
      <c r="AB270" s="29">
        <v>4</v>
      </c>
      <c r="AC270" s="17"/>
      <c r="AD270" s="29" t="s">
        <v>20</v>
      </c>
      <c r="AE270" s="17" t="s">
        <v>10</v>
      </c>
      <c r="AF270" s="112" t="s">
        <v>20</v>
      </c>
      <c r="AG270" s="17"/>
      <c r="AH270" s="30" t="s">
        <v>20</v>
      </c>
      <c r="AJ270" s="53">
        <v>6</v>
      </c>
      <c r="AK270" s="17"/>
      <c r="AL270" s="53" t="s">
        <v>20</v>
      </c>
      <c r="AN270" s="29" t="s">
        <v>20</v>
      </c>
      <c r="AO270" s="17"/>
      <c r="AP270" s="52">
        <v>5</v>
      </c>
      <c r="AQ270" s="114"/>
      <c r="AR270" s="29" t="s">
        <v>20</v>
      </c>
      <c r="AS270" s="17"/>
      <c r="AT270" s="52" t="s">
        <v>20</v>
      </c>
      <c r="AU270" s="114"/>
      <c r="AV270" s="52" t="s">
        <v>20</v>
      </c>
      <c r="AW270" s="114"/>
      <c r="AX270" s="59" t="s">
        <v>20</v>
      </c>
      <c r="AY270" s="17" t="s">
        <v>2064</v>
      </c>
      <c r="AZ270" s="63" t="s">
        <v>20</v>
      </c>
      <c r="BA270" s="109"/>
      <c r="BB270" s="29" t="s">
        <v>20</v>
      </c>
      <c r="BC270" s="140" t="s">
        <v>2074</v>
      </c>
      <c r="BD270" s="115" t="s">
        <v>20</v>
      </c>
      <c r="BE270" s="17"/>
      <c r="BF270" s="29" t="s">
        <v>10</v>
      </c>
      <c r="BG270" s="109"/>
      <c r="BH270" s="63" t="s">
        <v>20</v>
      </c>
      <c r="BI270" s="17"/>
      <c r="BJ270" s="29" t="s">
        <v>20</v>
      </c>
      <c r="BK270" s="109" t="s">
        <v>2029</v>
      </c>
      <c r="BL270" s="29" t="s">
        <v>10</v>
      </c>
      <c r="BM270" s="29"/>
      <c r="BN270" s="29">
        <v>6.875</v>
      </c>
      <c r="BO270" s="17"/>
      <c r="BP270" s="52">
        <v>5.125</v>
      </c>
      <c r="BQ270" s="114"/>
      <c r="BR270" s="117" t="s">
        <v>20</v>
      </c>
      <c r="BS270" s="118"/>
      <c r="BT270" s="64">
        <v>4.75</v>
      </c>
      <c r="BU270" s="17"/>
      <c r="BV270" s="29" t="s">
        <v>20</v>
      </c>
      <c r="BW270" s="17"/>
      <c r="BX270" s="53" t="s">
        <v>20</v>
      </c>
      <c r="BY270" s="17" t="s">
        <v>2075</v>
      </c>
      <c r="BZ270" s="119" t="s">
        <v>20</v>
      </c>
      <c r="CA270" s="114"/>
      <c r="CB270" s="29"/>
      <c r="CC270" s="17"/>
      <c r="CD270" s="53" t="s">
        <v>20</v>
      </c>
      <c r="CE270" s="57" t="s">
        <v>2076</v>
      </c>
      <c r="CF270" s="30" t="s">
        <v>20</v>
      </c>
      <c r="CG270" s="31" t="s">
        <v>360</v>
      </c>
      <c r="CH270" s="53" t="s">
        <v>20</v>
      </c>
      <c r="CI270" s="57" t="s">
        <v>2077</v>
      </c>
      <c r="CJ270" s="29">
        <v>4.5</v>
      </c>
      <c r="CL270" s="29" t="s">
        <v>20</v>
      </c>
      <c r="CM270" s="17"/>
      <c r="CN270" s="64" t="s">
        <v>20</v>
      </c>
      <c r="CO270" s="17"/>
      <c r="CP270" s="64">
        <v>4.7</v>
      </c>
      <c r="CQ270" s="17"/>
      <c r="CR270" s="29" t="s">
        <v>20</v>
      </c>
      <c r="CS270" s="17"/>
      <c r="CT270" s="53" t="s">
        <v>20</v>
      </c>
      <c r="CU270" s="109" t="s">
        <v>2078</v>
      </c>
      <c r="CV270" s="29" t="s">
        <v>20</v>
      </c>
      <c r="CW270" s="17" t="s">
        <v>2079</v>
      </c>
      <c r="CX270" s="53" t="s">
        <v>20</v>
      </c>
      <c r="CY270" s="17" t="s">
        <v>2080</v>
      </c>
      <c r="CZ270" s="17" t="s">
        <v>20</v>
      </c>
      <c r="DA270" s="17"/>
      <c r="DB270" s="30" t="s">
        <v>20</v>
      </c>
      <c r="DC270" s="31" t="s">
        <v>2081</v>
      </c>
      <c r="DD270" t="s">
        <v>10</v>
      </c>
      <c r="DE270">
        <f t="shared" si="9"/>
        <v>12</v>
      </c>
    </row>
    <row r="271" spans="1:110" ht="19.149999999999999" customHeight="1" x14ac:dyDescent="0.3">
      <c r="A271" s="331">
        <v>210</v>
      </c>
      <c r="B271" s="123">
        <v>811111</v>
      </c>
      <c r="C271" s="6">
        <v>174</v>
      </c>
      <c r="D271" s="8" t="s">
        <v>2537</v>
      </c>
      <c r="E271" s="8"/>
      <c r="F271" s="32" t="s">
        <v>20</v>
      </c>
      <c r="G271" s="14"/>
      <c r="H271" s="30"/>
      <c r="I271" s="30"/>
      <c r="J271" s="53">
        <v>6.5</v>
      </c>
      <c r="K271" s="109"/>
      <c r="L271" s="52" t="s">
        <v>20</v>
      </c>
      <c r="N271" s="108" t="s">
        <v>20</v>
      </c>
      <c r="O271" s="109"/>
      <c r="P271" s="30" t="s">
        <v>20</v>
      </c>
      <c r="Q271" s="31"/>
      <c r="R271" s="127">
        <v>6.35</v>
      </c>
      <c r="S271" s="109"/>
      <c r="T271" s="22">
        <v>0.39800000000000002</v>
      </c>
      <c r="U271" s="17" t="s">
        <v>587</v>
      </c>
      <c r="V271" s="23">
        <v>5.75</v>
      </c>
      <c r="W271" s="54"/>
      <c r="X271" s="111">
        <v>6</v>
      </c>
      <c r="Y271" s="25"/>
      <c r="Z271" s="29" t="s">
        <v>20</v>
      </c>
      <c r="AA271" s="17" t="s">
        <v>2063</v>
      </c>
      <c r="AB271" s="29">
        <v>4</v>
      </c>
      <c r="AC271" s="17"/>
      <c r="AD271" s="29" t="s">
        <v>20</v>
      </c>
      <c r="AE271" s="17"/>
      <c r="AF271" s="112" t="s">
        <v>20</v>
      </c>
      <c r="AG271" s="17"/>
      <c r="AH271" s="30" t="s">
        <v>20</v>
      </c>
      <c r="AJ271" s="53">
        <v>6</v>
      </c>
      <c r="AK271" s="17"/>
      <c r="AL271" s="53">
        <v>6.5</v>
      </c>
      <c r="AM271" s="113" t="s">
        <v>608</v>
      </c>
      <c r="AN271" s="29" t="s">
        <v>20</v>
      </c>
      <c r="AO271" s="17"/>
      <c r="AP271" s="52">
        <v>5</v>
      </c>
      <c r="AQ271" s="114"/>
      <c r="AR271" s="29" t="s">
        <v>20</v>
      </c>
      <c r="AS271" s="17"/>
      <c r="AT271" s="52" t="s">
        <v>20</v>
      </c>
      <c r="AU271" s="114"/>
      <c r="AV271" s="52" t="s">
        <v>20</v>
      </c>
      <c r="AW271" s="114"/>
      <c r="AX271" s="59" t="s">
        <v>20</v>
      </c>
      <c r="AY271" s="17" t="s">
        <v>2064</v>
      </c>
      <c r="AZ271" s="63" t="s">
        <v>20</v>
      </c>
      <c r="BA271" s="109"/>
      <c r="BB271" s="29">
        <v>7</v>
      </c>
      <c r="BC271" s="109"/>
      <c r="BD271" s="115" t="s">
        <v>20</v>
      </c>
      <c r="BE271" s="17"/>
      <c r="BF271" s="29" t="s">
        <v>10</v>
      </c>
      <c r="BG271" s="109"/>
      <c r="BH271" s="63" t="s">
        <v>20</v>
      </c>
      <c r="BI271" s="17" t="s">
        <v>1601</v>
      </c>
      <c r="BJ271" s="29" t="s">
        <v>20</v>
      </c>
      <c r="BK271" s="109" t="s">
        <v>2029</v>
      </c>
      <c r="BL271" s="29" t="s">
        <v>10</v>
      </c>
      <c r="BM271" s="29"/>
      <c r="BN271" s="29">
        <v>6.875</v>
      </c>
      <c r="BO271" s="17"/>
      <c r="BP271" s="52">
        <v>5.125</v>
      </c>
      <c r="BQ271" s="114"/>
      <c r="BR271" s="117">
        <v>4</v>
      </c>
      <c r="BS271" s="118"/>
      <c r="BT271" s="64">
        <v>4.75</v>
      </c>
      <c r="BU271" s="17"/>
      <c r="BV271" s="29" t="s">
        <v>20</v>
      </c>
      <c r="BW271" s="17"/>
      <c r="BX271" s="125">
        <v>5.75</v>
      </c>
      <c r="BY271" s="17"/>
      <c r="BZ271" s="119" t="s">
        <v>20</v>
      </c>
      <c r="CA271" s="114"/>
      <c r="CB271" s="29"/>
      <c r="CC271" s="17"/>
      <c r="CD271" s="29">
        <v>6</v>
      </c>
      <c r="CE271" s="57"/>
      <c r="CF271" s="30" t="s">
        <v>20</v>
      </c>
      <c r="CG271" s="31"/>
      <c r="CH271" s="53" t="s">
        <v>20</v>
      </c>
      <c r="CI271" s="57" t="s">
        <v>2082</v>
      </c>
      <c r="CJ271" s="29">
        <v>4.5</v>
      </c>
      <c r="CK271" s="17"/>
      <c r="CL271" s="29">
        <v>7</v>
      </c>
      <c r="CM271" s="17"/>
      <c r="CN271" s="64" t="s">
        <v>20</v>
      </c>
      <c r="CO271" s="234"/>
      <c r="CP271" s="64">
        <v>4.7</v>
      </c>
      <c r="CQ271" s="17"/>
      <c r="CR271" s="29" t="s">
        <v>20</v>
      </c>
      <c r="CS271" s="17"/>
      <c r="CT271" s="53" t="s">
        <v>20</v>
      </c>
      <c r="CU271" s="109"/>
      <c r="CV271" s="29">
        <v>6.5</v>
      </c>
      <c r="CW271" s="17" t="s">
        <v>673</v>
      </c>
      <c r="CX271" s="53">
        <v>6</v>
      </c>
      <c r="CY271" s="17"/>
      <c r="CZ271" s="17">
        <v>5</v>
      </c>
      <c r="DA271" s="17" t="s">
        <v>2083</v>
      </c>
      <c r="DB271" s="30">
        <v>4</v>
      </c>
      <c r="DC271" s="31" t="s">
        <v>2084</v>
      </c>
      <c r="DD271" t="s">
        <v>10</v>
      </c>
      <c r="DE271">
        <f t="shared" si="9"/>
        <v>23</v>
      </c>
    </row>
    <row r="272" spans="1:110" ht="19.149999999999999" customHeight="1" x14ac:dyDescent="0.3">
      <c r="A272" s="105">
        <v>211</v>
      </c>
      <c r="B272" s="123">
        <v>81121</v>
      </c>
      <c r="C272" s="6">
        <v>175</v>
      </c>
      <c r="D272" s="8" t="s">
        <v>2538</v>
      </c>
      <c r="E272" s="8"/>
      <c r="F272" s="32" t="s">
        <v>20</v>
      </c>
      <c r="G272" s="14"/>
      <c r="H272" s="30"/>
      <c r="I272" s="30"/>
      <c r="J272" s="53">
        <v>6.5</v>
      </c>
      <c r="K272" s="109"/>
      <c r="L272" s="52" t="s">
        <v>20</v>
      </c>
      <c r="N272" s="108" t="s">
        <v>20</v>
      </c>
      <c r="O272" s="109"/>
      <c r="P272" s="30" t="s">
        <v>20</v>
      </c>
      <c r="Q272" s="31"/>
      <c r="R272" s="127">
        <v>6.35</v>
      </c>
      <c r="S272" s="109"/>
      <c r="T272" s="22">
        <v>0.39800000000000002</v>
      </c>
      <c r="U272" s="17" t="s">
        <v>587</v>
      </c>
      <c r="V272" s="110">
        <v>5.75</v>
      </c>
      <c r="W272" s="54"/>
      <c r="X272" s="111">
        <v>6</v>
      </c>
      <c r="Y272" s="25"/>
      <c r="Z272" s="29" t="s">
        <v>20</v>
      </c>
      <c r="AA272" s="17" t="s">
        <v>2063</v>
      </c>
      <c r="AB272" s="29">
        <v>4</v>
      </c>
      <c r="AC272" s="17"/>
      <c r="AD272" s="29" t="s">
        <v>20</v>
      </c>
      <c r="AE272" s="17"/>
      <c r="AF272" s="112" t="s">
        <v>20</v>
      </c>
      <c r="AG272" s="17"/>
      <c r="AH272" s="30" t="s">
        <v>20</v>
      </c>
      <c r="AJ272" s="53">
        <v>6</v>
      </c>
      <c r="AK272" s="17"/>
      <c r="AL272" s="53">
        <v>6.5</v>
      </c>
      <c r="AM272" s="113" t="s">
        <v>608</v>
      </c>
      <c r="AN272" s="29" t="s">
        <v>20</v>
      </c>
      <c r="AO272" s="17"/>
      <c r="AP272" s="52">
        <v>5</v>
      </c>
      <c r="AQ272" s="114"/>
      <c r="AR272" s="29" t="s">
        <v>20</v>
      </c>
      <c r="AS272" s="25" t="s">
        <v>2085</v>
      </c>
      <c r="AT272" s="52" t="s">
        <v>20</v>
      </c>
      <c r="AU272" s="114"/>
      <c r="AV272" s="52" t="s">
        <v>20</v>
      </c>
      <c r="AW272" s="114"/>
      <c r="AX272" s="59" t="s">
        <v>20</v>
      </c>
      <c r="AY272" s="17" t="s">
        <v>2064</v>
      </c>
      <c r="AZ272" s="63" t="s">
        <v>20</v>
      </c>
      <c r="BA272" s="109"/>
      <c r="BB272" s="29">
        <v>7</v>
      </c>
      <c r="BC272" s="109"/>
      <c r="BD272" s="115" t="s">
        <v>20</v>
      </c>
      <c r="BE272" s="17"/>
      <c r="BF272" s="29"/>
      <c r="BG272" s="109"/>
      <c r="BH272" s="63">
        <v>5.5</v>
      </c>
      <c r="BI272" s="17"/>
      <c r="BJ272" s="29" t="s">
        <v>20</v>
      </c>
      <c r="BK272" s="109" t="s">
        <v>2029</v>
      </c>
      <c r="BL272" s="29" t="s">
        <v>10</v>
      </c>
      <c r="BM272" s="29"/>
      <c r="BN272" s="29">
        <v>6.875</v>
      </c>
      <c r="BO272" s="17"/>
      <c r="BP272" s="52">
        <v>5.125</v>
      </c>
      <c r="BQ272" s="114"/>
      <c r="BR272" s="117">
        <v>4</v>
      </c>
      <c r="BS272" s="118"/>
      <c r="BT272" s="64">
        <v>4.75</v>
      </c>
      <c r="BU272" s="17"/>
      <c r="BV272" s="29" t="s">
        <v>20</v>
      </c>
      <c r="BW272" s="17"/>
      <c r="BX272" s="125">
        <v>5.75</v>
      </c>
      <c r="BY272" s="17"/>
      <c r="BZ272" s="119" t="s">
        <v>20</v>
      </c>
      <c r="CA272" s="114"/>
      <c r="CB272" s="29"/>
      <c r="CC272" s="17"/>
      <c r="CD272" s="29">
        <v>6</v>
      </c>
      <c r="CE272" s="57"/>
      <c r="CF272" s="30" t="s">
        <v>20</v>
      </c>
      <c r="CG272" s="31"/>
      <c r="CH272" s="53" t="s">
        <v>20</v>
      </c>
      <c r="CI272" s="57" t="s">
        <v>2086</v>
      </c>
      <c r="CJ272" s="29">
        <v>4.5</v>
      </c>
      <c r="CK272" s="17"/>
      <c r="CL272" s="29">
        <v>7</v>
      </c>
      <c r="CM272" s="17"/>
      <c r="CN272" s="64">
        <v>6.25</v>
      </c>
      <c r="CO272" s="17"/>
      <c r="CP272" s="64">
        <v>4.7</v>
      </c>
      <c r="CQ272" s="17"/>
      <c r="CR272" s="29" t="s">
        <v>20</v>
      </c>
      <c r="CS272" s="17"/>
      <c r="CT272" s="53" t="s">
        <v>20</v>
      </c>
      <c r="CU272" s="109"/>
      <c r="CV272" s="29">
        <v>6.5</v>
      </c>
      <c r="CW272" s="17" t="s">
        <v>673</v>
      </c>
      <c r="CX272" s="53">
        <v>6</v>
      </c>
      <c r="CY272" s="17"/>
      <c r="CZ272" s="17">
        <v>5</v>
      </c>
      <c r="DA272" s="17"/>
      <c r="DB272" s="30">
        <v>4</v>
      </c>
      <c r="DC272" s="31" t="s">
        <v>2087</v>
      </c>
      <c r="DD272" t="s">
        <v>10</v>
      </c>
      <c r="DE272">
        <f t="shared" si="9"/>
        <v>25</v>
      </c>
    </row>
    <row r="273" spans="1:109" ht="19.149999999999999" customHeight="1" x14ac:dyDescent="0.3">
      <c r="A273" s="331">
        <v>212</v>
      </c>
      <c r="B273" s="328">
        <v>8114</v>
      </c>
      <c r="C273" s="330">
        <v>176</v>
      </c>
      <c r="D273" s="329" t="s">
        <v>2539</v>
      </c>
      <c r="E273" s="329"/>
      <c r="F273" s="336" t="s">
        <v>20</v>
      </c>
      <c r="G273" s="338"/>
      <c r="H273" s="340"/>
      <c r="I273" s="340"/>
      <c r="J273" s="342">
        <v>6.5</v>
      </c>
      <c r="K273" s="347" t="s">
        <v>2016</v>
      </c>
      <c r="L273" s="351" t="s">
        <v>20</v>
      </c>
      <c r="M273" s="352"/>
      <c r="N273" s="345" t="s">
        <v>20</v>
      </c>
      <c r="O273" s="347"/>
      <c r="P273" s="340" t="s">
        <v>20</v>
      </c>
      <c r="Q273" s="341"/>
      <c r="R273" s="358">
        <v>6.35</v>
      </c>
      <c r="S273" s="347"/>
      <c r="T273" s="360">
        <v>0.39800000000000002</v>
      </c>
      <c r="U273" s="348" t="s">
        <v>587</v>
      </c>
      <c r="V273" s="365">
        <v>5.75</v>
      </c>
      <c r="W273" s="368"/>
      <c r="X273" s="406">
        <v>6</v>
      </c>
      <c r="Y273" s="373"/>
      <c r="Z273" s="362" t="s">
        <v>20</v>
      </c>
      <c r="AA273" s="348" t="s">
        <v>2063</v>
      </c>
      <c r="AB273" s="362">
        <v>4</v>
      </c>
      <c r="AC273" s="348"/>
      <c r="AD273" s="362" t="s">
        <v>20</v>
      </c>
      <c r="AE273" s="348"/>
      <c r="AF273" s="112" t="s">
        <v>20</v>
      </c>
      <c r="AG273" s="348"/>
      <c r="AH273" s="340" t="s">
        <v>20</v>
      </c>
      <c r="AI273" s="341"/>
      <c r="AJ273" s="342">
        <v>6</v>
      </c>
      <c r="AK273" s="348"/>
      <c r="AL273" s="342">
        <v>6.5</v>
      </c>
      <c r="AM273" s="353" t="s">
        <v>608</v>
      </c>
      <c r="AN273" s="362" t="s">
        <v>20</v>
      </c>
      <c r="AO273" s="348"/>
      <c r="AP273" s="351">
        <v>5</v>
      </c>
      <c r="AQ273" s="379"/>
      <c r="AR273" s="362" t="s">
        <v>20</v>
      </c>
      <c r="AS273" s="348"/>
      <c r="AT273" s="351" t="s">
        <v>20</v>
      </c>
      <c r="AU273" s="379"/>
      <c r="AV273" s="351" t="s">
        <v>20</v>
      </c>
      <c r="AW273" s="379"/>
      <c r="AX273" s="380" t="s">
        <v>20</v>
      </c>
      <c r="AY273" s="348" t="s">
        <v>2064</v>
      </c>
      <c r="AZ273" s="382" t="s">
        <v>20</v>
      </c>
      <c r="BA273" s="347"/>
      <c r="BB273" s="362">
        <v>7</v>
      </c>
      <c r="BC273" s="347"/>
      <c r="BD273" s="386" t="s">
        <v>20</v>
      </c>
      <c r="BE273" s="348"/>
      <c r="BF273" s="362"/>
      <c r="BG273" s="347"/>
      <c r="BH273" s="382">
        <v>5.5</v>
      </c>
      <c r="BI273" s="348"/>
      <c r="BJ273" s="362" t="s">
        <v>20</v>
      </c>
      <c r="BK273" s="347" t="s">
        <v>2029</v>
      </c>
      <c r="BL273" s="362" t="s">
        <v>10</v>
      </c>
      <c r="BM273" s="362"/>
      <c r="BN273" s="362">
        <v>6.875</v>
      </c>
      <c r="BO273" s="348"/>
      <c r="BP273" s="351">
        <v>5.125</v>
      </c>
      <c r="BQ273" s="379"/>
      <c r="BR273" s="357">
        <v>4</v>
      </c>
      <c r="BS273" s="394"/>
      <c r="BT273" s="355">
        <v>4.75</v>
      </c>
      <c r="BU273" s="348"/>
      <c r="BV273" s="362" t="s">
        <v>20</v>
      </c>
      <c r="BW273" s="348"/>
      <c r="BX273" s="406">
        <v>5.75</v>
      </c>
      <c r="BY273" s="348"/>
      <c r="BZ273" s="396" t="s">
        <v>20</v>
      </c>
      <c r="CA273" s="379"/>
      <c r="CB273" s="362"/>
      <c r="CC273" s="348"/>
      <c r="CD273" s="362">
        <v>6</v>
      </c>
      <c r="CE273" s="354"/>
      <c r="CF273" s="340" t="s">
        <v>20</v>
      </c>
      <c r="CG273" s="341"/>
      <c r="CH273" s="342" t="s">
        <v>20</v>
      </c>
      <c r="CI273" s="354" t="s">
        <v>2086</v>
      </c>
      <c r="CJ273" s="362">
        <v>4.5</v>
      </c>
      <c r="CK273" s="348"/>
      <c r="CL273" s="362">
        <v>7</v>
      </c>
      <c r="CM273" s="348"/>
      <c r="CN273" s="358">
        <v>6.25</v>
      </c>
      <c r="CO273" s="423"/>
      <c r="CP273" s="355">
        <v>4.7</v>
      </c>
      <c r="CQ273" s="348"/>
      <c r="CR273" s="362" t="s">
        <v>20</v>
      </c>
      <c r="CS273" s="348"/>
      <c r="CT273" s="342" t="s">
        <v>20</v>
      </c>
      <c r="CU273" s="347"/>
      <c r="CV273" s="362">
        <v>6.5</v>
      </c>
      <c r="CW273" s="348" t="s">
        <v>673</v>
      </c>
      <c r="CX273" s="342">
        <v>6</v>
      </c>
      <c r="CY273" s="348"/>
      <c r="CZ273" s="348">
        <v>5</v>
      </c>
      <c r="DA273" s="348"/>
      <c r="DB273" s="340">
        <v>4</v>
      </c>
      <c r="DC273" s="341" t="s">
        <v>2087</v>
      </c>
      <c r="DD273" s="331" t="s">
        <v>10</v>
      </c>
      <c r="DE273" s="331">
        <f t="shared" si="9"/>
        <v>25</v>
      </c>
    </row>
    <row r="274" spans="1:109" ht="19.149999999999999" customHeight="1" x14ac:dyDescent="0.3">
      <c r="A274" s="105">
        <v>213</v>
      </c>
      <c r="B274" s="123">
        <v>236118</v>
      </c>
      <c r="C274" s="6">
        <v>177</v>
      </c>
      <c r="D274" s="8" t="s">
        <v>2540</v>
      </c>
      <c r="E274" s="8"/>
      <c r="F274" s="32" t="s">
        <v>20</v>
      </c>
      <c r="G274" s="14"/>
      <c r="H274" s="30"/>
      <c r="I274" s="30"/>
      <c r="J274" s="53" t="s">
        <v>20</v>
      </c>
      <c r="K274" s="109"/>
      <c r="L274" s="52">
        <v>5.6</v>
      </c>
      <c r="M274" s="19" t="s">
        <v>648</v>
      </c>
      <c r="N274" s="108" t="s">
        <v>20</v>
      </c>
      <c r="O274" s="109"/>
      <c r="P274" s="30" t="s">
        <v>20</v>
      </c>
      <c r="Q274" s="31"/>
      <c r="R274" s="127">
        <v>6.35</v>
      </c>
      <c r="S274" s="109" t="s">
        <v>374</v>
      </c>
      <c r="T274" s="22">
        <v>0.6472</v>
      </c>
      <c r="U274" s="17" t="s">
        <v>587</v>
      </c>
      <c r="V274" s="110">
        <v>5.75</v>
      </c>
      <c r="W274" s="54"/>
      <c r="X274" s="125" t="s">
        <v>20</v>
      </c>
      <c r="Y274" s="25" t="s">
        <v>2088</v>
      </c>
      <c r="Z274" s="29" t="s">
        <v>20</v>
      </c>
      <c r="AA274" s="17" t="s">
        <v>2063</v>
      </c>
      <c r="AB274" s="29">
        <v>4</v>
      </c>
      <c r="AC274" s="17" t="s">
        <v>2089</v>
      </c>
      <c r="AD274" s="29" t="s">
        <v>20</v>
      </c>
      <c r="AE274" s="17"/>
      <c r="AF274" s="112" t="s">
        <v>20</v>
      </c>
      <c r="AG274" s="17"/>
      <c r="AH274" s="30" t="s">
        <v>20</v>
      </c>
      <c r="AJ274" s="53">
        <v>6</v>
      </c>
      <c r="AK274" s="17" t="s">
        <v>2090</v>
      </c>
      <c r="AL274" s="53">
        <v>6.5</v>
      </c>
      <c r="AM274" s="113" t="s">
        <v>2091</v>
      </c>
      <c r="AN274" s="29" t="s">
        <v>20</v>
      </c>
      <c r="AO274" s="17"/>
      <c r="AP274" s="52" t="s">
        <v>20</v>
      </c>
      <c r="AQ274" s="114"/>
      <c r="AR274" s="29" t="s">
        <v>20</v>
      </c>
      <c r="AS274" s="17"/>
      <c r="AT274" s="52" t="s">
        <v>20</v>
      </c>
      <c r="AU274" s="114"/>
      <c r="AV274" s="52" t="s">
        <v>20</v>
      </c>
      <c r="AW274" s="114"/>
      <c r="AX274" s="59" t="s">
        <v>20</v>
      </c>
      <c r="AY274" s="17"/>
      <c r="AZ274" s="63" t="s">
        <v>20</v>
      </c>
      <c r="BA274" s="109"/>
      <c r="BB274" s="53" t="s">
        <v>20</v>
      </c>
      <c r="BC274" s="109" t="s">
        <v>2092</v>
      </c>
      <c r="BD274" s="115" t="s">
        <v>20</v>
      </c>
      <c r="BE274" s="17"/>
      <c r="BF274" s="29"/>
      <c r="BG274" s="109"/>
      <c r="BH274" s="232" t="s">
        <v>20</v>
      </c>
      <c r="BI274" s="17"/>
      <c r="BJ274" s="29" t="s">
        <v>20</v>
      </c>
      <c r="BK274" s="109" t="s">
        <v>2029</v>
      </c>
      <c r="BL274" s="29" t="s">
        <v>10</v>
      </c>
      <c r="BM274" s="29"/>
      <c r="BN274" s="29">
        <v>6.875</v>
      </c>
      <c r="BO274" s="17"/>
      <c r="BP274" s="52">
        <v>5.125</v>
      </c>
      <c r="BQ274" s="114" t="s">
        <v>10</v>
      </c>
      <c r="BR274" s="117">
        <v>4</v>
      </c>
      <c r="BS274" s="118" t="s">
        <v>375</v>
      </c>
      <c r="BT274" s="29" t="s">
        <v>20</v>
      </c>
      <c r="BU274" s="17" t="s">
        <v>2093</v>
      </c>
      <c r="BV274" s="29" t="s">
        <v>20</v>
      </c>
      <c r="BW274" s="17"/>
      <c r="BX274" s="53" t="s">
        <v>20</v>
      </c>
      <c r="BY274" s="17"/>
      <c r="BZ274" s="119" t="s">
        <v>20</v>
      </c>
      <c r="CA274" s="114"/>
      <c r="CB274" s="29"/>
      <c r="CC274" s="17"/>
      <c r="CD274" s="29" t="s">
        <v>20</v>
      </c>
      <c r="CE274" s="57"/>
      <c r="CF274" s="30" t="s">
        <v>20</v>
      </c>
      <c r="CG274" s="31"/>
      <c r="CH274" s="53" t="s">
        <v>20</v>
      </c>
      <c r="CI274" s="57"/>
      <c r="CJ274" s="29">
        <v>2</v>
      </c>
      <c r="CK274" s="17" t="s">
        <v>2094</v>
      </c>
      <c r="CL274" s="29" t="s">
        <v>20</v>
      </c>
      <c r="CM274" s="17"/>
      <c r="CN274" s="127">
        <v>6.25</v>
      </c>
      <c r="CO274" s="17" t="s">
        <v>2095</v>
      </c>
      <c r="CP274" s="64" t="s">
        <v>20</v>
      </c>
      <c r="CQ274" s="17"/>
      <c r="CR274" s="29" t="s">
        <v>20</v>
      </c>
      <c r="CS274" s="17"/>
      <c r="CT274" s="53" t="s">
        <v>20</v>
      </c>
      <c r="CU274" s="109"/>
      <c r="CV274" s="29">
        <v>6.5</v>
      </c>
      <c r="CW274" s="17" t="s">
        <v>673</v>
      </c>
      <c r="CX274" s="53">
        <v>6</v>
      </c>
      <c r="CY274" s="17" t="s">
        <v>2096</v>
      </c>
      <c r="CZ274" s="17" t="s">
        <v>20</v>
      </c>
      <c r="DA274" s="17" t="s">
        <v>2097</v>
      </c>
      <c r="DB274" s="30" t="s">
        <v>20</v>
      </c>
      <c r="DC274" s="31" t="s">
        <v>2098</v>
      </c>
      <c r="DD274" t="s">
        <v>10</v>
      </c>
      <c r="DE274">
        <f t="shared" si="9"/>
        <v>14</v>
      </c>
    </row>
    <row r="275" spans="1:109" ht="19.149999999999999" customHeight="1" x14ac:dyDescent="0.3">
      <c r="A275" s="331">
        <v>214</v>
      </c>
      <c r="B275" s="123"/>
      <c r="C275" s="6">
        <v>178</v>
      </c>
      <c r="D275" s="8" t="s">
        <v>2541</v>
      </c>
      <c r="E275" s="8"/>
      <c r="F275" s="32" t="s">
        <v>20</v>
      </c>
      <c r="G275" s="14"/>
      <c r="H275" s="30"/>
      <c r="I275" s="30"/>
      <c r="J275" s="53" t="s">
        <v>20</v>
      </c>
      <c r="K275" s="109" t="s">
        <v>2099</v>
      </c>
      <c r="L275" s="52" t="s">
        <v>20</v>
      </c>
      <c r="M275" s="19" t="s">
        <v>2100</v>
      </c>
      <c r="N275" s="108" t="s">
        <v>20</v>
      </c>
      <c r="O275" s="109"/>
      <c r="P275" s="30" t="s">
        <v>20</v>
      </c>
      <c r="Q275" s="31"/>
      <c r="R275" s="127" t="s">
        <v>20</v>
      </c>
      <c r="S275" s="109" t="s">
        <v>377</v>
      </c>
      <c r="T275" s="22">
        <v>0.39800000000000002</v>
      </c>
      <c r="U275" s="17" t="s">
        <v>587</v>
      </c>
      <c r="V275" s="110">
        <v>5.75</v>
      </c>
      <c r="W275" s="54" t="s">
        <v>2101</v>
      </c>
      <c r="X275" s="125" t="s">
        <v>20</v>
      </c>
      <c r="Y275" s="25"/>
      <c r="Z275" s="29" t="s">
        <v>20</v>
      </c>
      <c r="AA275" s="17"/>
      <c r="AB275" s="29">
        <v>4</v>
      </c>
      <c r="AC275" s="17"/>
      <c r="AD275" s="29" t="s">
        <v>20</v>
      </c>
      <c r="AE275" s="17"/>
      <c r="AF275" s="112" t="s">
        <v>20</v>
      </c>
      <c r="AG275" s="17"/>
      <c r="AH275" s="30" t="s">
        <v>20</v>
      </c>
      <c r="AJ275" s="53" t="s">
        <v>20</v>
      </c>
      <c r="AK275" s="17"/>
      <c r="AL275" s="53" t="s">
        <v>20</v>
      </c>
      <c r="AM275" s="113" t="s">
        <v>2102</v>
      </c>
      <c r="AN275" s="29" t="s">
        <v>20</v>
      </c>
      <c r="AO275" s="17"/>
      <c r="AP275" s="52">
        <v>5</v>
      </c>
      <c r="AQ275" s="114" t="s">
        <v>2103</v>
      </c>
      <c r="AR275" s="29" t="s">
        <v>20</v>
      </c>
      <c r="AS275" s="17"/>
      <c r="AT275" s="52" t="s">
        <v>20</v>
      </c>
      <c r="AU275" s="114"/>
      <c r="AV275" s="52" t="s">
        <v>20</v>
      </c>
      <c r="AW275" s="114"/>
      <c r="AX275" s="59" t="s">
        <v>20</v>
      </c>
      <c r="AY275" s="17"/>
      <c r="AZ275" s="63" t="s">
        <v>20</v>
      </c>
      <c r="BA275" s="109"/>
      <c r="BB275" s="53" t="s">
        <v>20</v>
      </c>
      <c r="BC275" s="140" t="s">
        <v>2104</v>
      </c>
      <c r="BD275" s="115" t="s">
        <v>20</v>
      </c>
      <c r="BE275" s="17"/>
      <c r="BF275" s="29"/>
      <c r="BG275" s="109"/>
      <c r="BH275" s="63" t="s">
        <v>20</v>
      </c>
      <c r="BI275" s="17" t="s">
        <v>2105</v>
      </c>
      <c r="BJ275" s="29" t="s">
        <v>20</v>
      </c>
      <c r="BK275" s="109"/>
      <c r="BL275" s="29"/>
      <c r="BM275" s="29"/>
      <c r="BN275" s="29" t="s">
        <v>20</v>
      </c>
      <c r="BO275" s="17" t="s">
        <v>2106</v>
      </c>
      <c r="BP275" s="52" t="s">
        <v>20</v>
      </c>
      <c r="BQ275" s="114" t="s">
        <v>2107</v>
      </c>
      <c r="BR275" s="117" t="s">
        <v>20</v>
      </c>
      <c r="BS275" s="118"/>
      <c r="BT275" s="29" t="s">
        <v>20</v>
      </c>
      <c r="BU275" s="17" t="s">
        <v>2108</v>
      </c>
      <c r="BV275" s="29" t="s">
        <v>20</v>
      </c>
      <c r="BW275" s="17"/>
      <c r="BX275" s="53" t="s">
        <v>20</v>
      </c>
      <c r="BY275" s="17" t="s">
        <v>2109</v>
      </c>
      <c r="BZ275" s="119" t="s">
        <v>20</v>
      </c>
      <c r="CA275" s="114"/>
      <c r="CB275" s="29"/>
      <c r="CC275" s="17"/>
      <c r="CD275" s="29">
        <v>6</v>
      </c>
      <c r="CE275" s="57"/>
      <c r="CF275" s="30" t="s">
        <v>20</v>
      </c>
      <c r="CG275" s="31"/>
      <c r="CH275" s="53" t="s">
        <v>20</v>
      </c>
      <c r="CI275" s="57"/>
      <c r="CJ275" s="29" t="s">
        <v>20</v>
      </c>
      <c r="CK275" s="17" t="s">
        <v>2110</v>
      </c>
      <c r="CL275" s="29" t="s">
        <v>20</v>
      </c>
      <c r="CM275" s="17"/>
      <c r="CN275" s="127" t="s">
        <v>20</v>
      </c>
      <c r="CO275" s="17" t="s">
        <v>2111</v>
      </c>
      <c r="CP275" s="64" t="s">
        <v>20</v>
      </c>
      <c r="CQ275" s="17"/>
      <c r="CR275" s="29" t="s">
        <v>20</v>
      </c>
      <c r="CS275" s="17"/>
      <c r="CT275" s="53" t="s">
        <v>20</v>
      </c>
      <c r="CU275" s="109"/>
      <c r="CV275" s="29">
        <v>6.5</v>
      </c>
      <c r="CW275" s="17" t="s">
        <v>673</v>
      </c>
      <c r="CX275" s="29" t="s">
        <v>20</v>
      </c>
      <c r="CY275" s="17" t="s">
        <v>2112</v>
      </c>
      <c r="CZ275" s="17" t="s">
        <v>20</v>
      </c>
      <c r="DA275" s="17" t="s">
        <v>2113</v>
      </c>
      <c r="DB275" s="30">
        <v>4</v>
      </c>
      <c r="DC275" s="31" t="s">
        <v>2114</v>
      </c>
      <c r="DD275" t="s">
        <v>10</v>
      </c>
      <c r="DE275">
        <f t="shared" si="9"/>
        <v>7</v>
      </c>
    </row>
    <row r="276" spans="1:109" ht="19.149999999999999" customHeight="1" x14ac:dyDescent="0.3">
      <c r="A276" s="105">
        <v>215</v>
      </c>
      <c r="B276" s="123">
        <v>524128</v>
      </c>
      <c r="C276" s="6">
        <v>179</v>
      </c>
      <c r="D276" s="8" t="s">
        <v>2542</v>
      </c>
      <c r="E276" s="8"/>
      <c r="F276" s="32" t="s">
        <v>20</v>
      </c>
      <c r="G276" s="14" t="s">
        <v>2115</v>
      </c>
      <c r="H276" s="30" t="s">
        <v>10</v>
      </c>
      <c r="I276" s="30"/>
      <c r="J276" s="53">
        <v>6.5</v>
      </c>
      <c r="K276" s="109" t="s">
        <v>2116</v>
      </c>
      <c r="L276" s="52" t="s">
        <v>20</v>
      </c>
      <c r="M276" s="19" t="s">
        <v>2117</v>
      </c>
      <c r="N276" s="108">
        <v>7.25</v>
      </c>
      <c r="O276" s="109" t="s">
        <v>2118</v>
      </c>
      <c r="P276" s="30">
        <v>2.9</v>
      </c>
      <c r="Q276" s="31" t="s">
        <v>2119</v>
      </c>
      <c r="R276" s="127">
        <v>6.35</v>
      </c>
      <c r="S276" s="109"/>
      <c r="T276" s="22">
        <v>0.39800000000000002</v>
      </c>
      <c r="U276" s="17" t="s">
        <v>587</v>
      </c>
      <c r="V276" s="110">
        <v>5.75</v>
      </c>
      <c r="W276" s="54" t="s">
        <v>2101</v>
      </c>
      <c r="X276" s="125">
        <v>6</v>
      </c>
      <c r="Y276" s="25"/>
      <c r="Z276" s="29" t="s">
        <v>20</v>
      </c>
      <c r="AA276" s="17"/>
      <c r="AB276" s="29">
        <v>4</v>
      </c>
      <c r="AC276" s="17"/>
      <c r="AD276" s="29">
        <v>6</v>
      </c>
      <c r="AE276" s="17" t="s">
        <v>2120</v>
      </c>
      <c r="AF276" s="112">
        <v>6.25</v>
      </c>
      <c r="AG276" s="17"/>
      <c r="AH276" s="30">
        <v>7</v>
      </c>
      <c r="AI276" s="31" t="s">
        <v>2121</v>
      </c>
      <c r="AJ276" s="53">
        <v>6</v>
      </c>
      <c r="AK276" s="17"/>
      <c r="AL276" s="53">
        <v>6.5</v>
      </c>
      <c r="AM276" s="113" t="s">
        <v>608</v>
      </c>
      <c r="AN276" s="29" t="s">
        <v>20</v>
      </c>
      <c r="AO276" s="17" t="s">
        <v>2122</v>
      </c>
      <c r="AP276" s="52">
        <v>5</v>
      </c>
      <c r="AQ276" s="114" t="s">
        <v>2123</v>
      </c>
      <c r="AR276" s="29" t="s">
        <v>20</v>
      </c>
      <c r="AS276" s="17" t="s">
        <v>2124</v>
      </c>
      <c r="AT276" s="52" t="s">
        <v>20</v>
      </c>
      <c r="AU276" s="114" t="s">
        <v>2125</v>
      </c>
      <c r="AV276" s="52" t="s">
        <v>20</v>
      </c>
      <c r="AW276" s="114" t="s">
        <v>380</v>
      </c>
      <c r="AX276" s="59" t="s">
        <v>20</v>
      </c>
      <c r="AY276" s="17" t="s">
        <v>2126</v>
      </c>
      <c r="AZ276" s="63" t="s">
        <v>20</v>
      </c>
      <c r="BA276" s="148" t="s">
        <v>2127</v>
      </c>
      <c r="BB276" s="53">
        <v>7</v>
      </c>
      <c r="BC276" s="109"/>
      <c r="BD276" s="115" t="s">
        <v>20</v>
      </c>
      <c r="BE276" s="218" t="s">
        <v>2128</v>
      </c>
      <c r="BF276" s="29" t="s">
        <v>10</v>
      </c>
      <c r="BG276" s="109"/>
      <c r="BH276" s="63">
        <v>5.5</v>
      </c>
      <c r="BI276" s="17"/>
      <c r="BJ276" s="29">
        <v>6.85</v>
      </c>
      <c r="BK276" s="109" t="s">
        <v>2129</v>
      </c>
      <c r="BL276" s="29" t="s">
        <v>10</v>
      </c>
      <c r="BM276" s="29"/>
      <c r="BN276" s="29">
        <v>6.875</v>
      </c>
      <c r="BO276" s="17"/>
      <c r="BP276" s="52">
        <v>5.125</v>
      </c>
      <c r="BQ276" s="114"/>
      <c r="BR276" s="117">
        <v>4</v>
      </c>
      <c r="BS276" s="118"/>
      <c r="BT276" s="64">
        <v>4.75</v>
      </c>
      <c r="BU276" s="17" t="s">
        <v>2130</v>
      </c>
      <c r="BV276" s="29" t="s">
        <v>20</v>
      </c>
      <c r="BW276" s="17" t="s">
        <v>2131</v>
      </c>
      <c r="BX276" s="125">
        <v>5.75</v>
      </c>
      <c r="BY276" s="17"/>
      <c r="BZ276" s="119" t="s">
        <v>20</v>
      </c>
      <c r="CA276" s="114" t="s">
        <v>2132</v>
      </c>
      <c r="CB276" s="29" t="s">
        <v>10</v>
      </c>
      <c r="CC276" s="17"/>
      <c r="CD276" s="29">
        <v>6</v>
      </c>
      <c r="CE276" s="57"/>
      <c r="CF276" s="30" t="s">
        <v>20</v>
      </c>
      <c r="CG276" s="31"/>
      <c r="CH276" s="53">
        <v>6</v>
      </c>
      <c r="CI276" s="57" t="s">
        <v>2133</v>
      </c>
      <c r="CJ276" s="29">
        <v>4.5</v>
      </c>
      <c r="CK276" s="17"/>
      <c r="CL276" s="29">
        <v>7</v>
      </c>
      <c r="CM276" s="17"/>
      <c r="CN276" s="127">
        <v>6.25</v>
      </c>
      <c r="CO276" s="17"/>
      <c r="CP276" s="64">
        <v>4.7</v>
      </c>
      <c r="CQ276" s="17" t="s">
        <v>2134</v>
      </c>
      <c r="CR276" s="29" t="s">
        <v>20</v>
      </c>
      <c r="CS276" s="17"/>
      <c r="CT276" s="53">
        <v>5.3</v>
      </c>
      <c r="CU276" s="109" t="s">
        <v>2135</v>
      </c>
      <c r="CV276" s="29">
        <v>6.5</v>
      </c>
      <c r="CW276" s="17" t="s">
        <v>673</v>
      </c>
      <c r="CX276" s="29">
        <v>6</v>
      </c>
      <c r="CY276" s="17"/>
      <c r="CZ276" s="17">
        <v>5</v>
      </c>
      <c r="DA276" s="17" t="s">
        <v>2136</v>
      </c>
      <c r="DB276" s="30">
        <v>4</v>
      </c>
      <c r="DC276" s="31" t="s">
        <v>2137</v>
      </c>
      <c r="DD276" t="s">
        <v>10</v>
      </c>
      <c r="DE276">
        <f t="shared" si="9"/>
        <v>33</v>
      </c>
    </row>
    <row r="277" spans="1:109" ht="19.149999999999999" customHeight="1" x14ac:dyDescent="0.3">
      <c r="A277" s="331">
        <v>216</v>
      </c>
      <c r="B277" s="123"/>
      <c r="C277" s="6">
        <v>180</v>
      </c>
      <c r="D277" s="8" t="s">
        <v>2543</v>
      </c>
      <c r="E277" s="8"/>
      <c r="F277" s="32" t="s">
        <v>20</v>
      </c>
      <c r="G277" s="14"/>
      <c r="H277" s="30" t="s">
        <v>10</v>
      </c>
      <c r="I277" s="30"/>
      <c r="J277" s="53" t="s">
        <v>20</v>
      </c>
      <c r="K277" s="109" t="s">
        <v>2138</v>
      </c>
      <c r="L277" s="52" t="s">
        <v>20</v>
      </c>
      <c r="M277" s="19" t="s">
        <v>2139</v>
      </c>
      <c r="N277" s="108" t="s">
        <v>20</v>
      </c>
      <c r="O277" s="109"/>
      <c r="P277" s="30">
        <v>2.9</v>
      </c>
      <c r="Q277" s="31" t="s">
        <v>2119</v>
      </c>
      <c r="R277" s="127" t="s">
        <v>20</v>
      </c>
      <c r="S277" s="109" t="s">
        <v>382</v>
      </c>
      <c r="T277" s="22">
        <v>0.39800000000000002</v>
      </c>
      <c r="U277" s="17" t="s">
        <v>587</v>
      </c>
      <c r="V277" s="110" t="s">
        <v>20</v>
      </c>
      <c r="W277" s="54" t="s">
        <v>2140</v>
      </c>
      <c r="X277" s="125">
        <v>6</v>
      </c>
      <c r="Y277" s="25"/>
      <c r="Z277" s="29" t="s">
        <v>20</v>
      </c>
      <c r="AA277" s="17" t="s">
        <v>2141</v>
      </c>
      <c r="AB277" s="29">
        <v>4</v>
      </c>
      <c r="AC277" s="17"/>
      <c r="AD277" s="29" t="s">
        <v>20</v>
      </c>
      <c r="AE277" s="17" t="s">
        <v>2142</v>
      </c>
      <c r="AF277" s="112" t="s">
        <v>20</v>
      </c>
      <c r="AG277" s="17"/>
      <c r="AH277" s="30" t="s">
        <v>20</v>
      </c>
      <c r="AI277" s="31" t="s">
        <v>2143</v>
      </c>
      <c r="AJ277" s="53" t="s">
        <v>20</v>
      </c>
      <c r="AK277" s="17" t="s">
        <v>2144</v>
      </c>
      <c r="AL277" s="53">
        <v>6.5</v>
      </c>
      <c r="AM277" s="113" t="s">
        <v>608</v>
      </c>
      <c r="AN277" s="29" t="s">
        <v>20</v>
      </c>
      <c r="AO277" s="17" t="s">
        <v>2025</v>
      </c>
      <c r="AP277" s="52">
        <v>5</v>
      </c>
      <c r="AQ277" s="114" t="s">
        <v>2145</v>
      </c>
      <c r="AR277" s="29" t="s">
        <v>20</v>
      </c>
      <c r="AS277" s="25" t="s">
        <v>2146</v>
      </c>
      <c r="AT277" s="52" t="s">
        <v>20</v>
      </c>
      <c r="AU277" s="114" t="s">
        <v>2147</v>
      </c>
      <c r="AV277" s="52" t="s">
        <v>20</v>
      </c>
      <c r="AW277" s="114"/>
      <c r="AX277" s="59" t="s">
        <v>20</v>
      </c>
      <c r="AY277" s="17" t="s">
        <v>2148</v>
      </c>
      <c r="AZ277" s="63">
        <v>6.875</v>
      </c>
      <c r="BA277" s="109" t="s">
        <v>2149</v>
      </c>
      <c r="BB277" s="53">
        <v>7</v>
      </c>
      <c r="BC277" s="109" t="s">
        <v>2150</v>
      </c>
      <c r="BD277" s="115" t="s">
        <v>20</v>
      </c>
      <c r="BE277" s="17" t="s">
        <v>2151</v>
      </c>
      <c r="BF277" s="29" t="s">
        <v>10</v>
      </c>
      <c r="BG277" s="109"/>
      <c r="BH277" s="63">
        <v>5.5</v>
      </c>
      <c r="BI277" s="17"/>
      <c r="BJ277" s="29" t="s">
        <v>20</v>
      </c>
      <c r="BK277" s="109" t="s">
        <v>382</v>
      </c>
      <c r="BL277" s="29" t="s">
        <v>10</v>
      </c>
      <c r="BM277" s="29"/>
      <c r="BN277" s="29">
        <v>6.875</v>
      </c>
      <c r="BO277" s="17" t="s">
        <v>2152</v>
      </c>
      <c r="BP277" s="52">
        <v>5.125</v>
      </c>
      <c r="BQ277" s="114"/>
      <c r="BR277" s="117">
        <v>4</v>
      </c>
      <c r="BS277" s="118" t="s">
        <v>384</v>
      </c>
      <c r="BT277" s="64">
        <v>4.75</v>
      </c>
      <c r="BU277" s="17" t="s">
        <v>2153</v>
      </c>
      <c r="BV277" s="29" t="s">
        <v>20</v>
      </c>
      <c r="BW277" s="17" t="s">
        <v>2154</v>
      </c>
      <c r="BX277" s="125">
        <v>5.75</v>
      </c>
      <c r="BY277" s="17" t="s">
        <v>2031</v>
      </c>
      <c r="BZ277" s="119" t="s">
        <v>20</v>
      </c>
      <c r="CA277" s="114" t="s">
        <v>2032</v>
      </c>
      <c r="CB277" s="29" t="s">
        <v>10</v>
      </c>
      <c r="CC277" s="17"/>
      <c r="CD277" s="53">
        <v>6</v>
      </c>
      <c r="CE277" s="57" t="s">
        <v>2011</v>
      </c>
      <c r="CF277" s="30" t="s">
        <v>20</v>
      </c>
      <c r="CG277" s="31" t="s">
        <v>382</v>
      </c>
      <c r="CH277" s="53" t="s">
        <v>20</v>
      </c>
      <c r="CI277" s="57" t="s">
        <v>2155</v>
      </c>
      <c r="CJ277" s="29">
        <v>4.5</v>
      </c>
      <c r="CK277" s="17" t="s">
        <v>2156</v>
      </c>
      <c r="CL277" s="29">
        <v>7</v>
      </c>
      <c r="CM277" s="126" t="s">
        <v>2157</v>
      </c>
      <c r="CN277" s="127">
        <v>6.25</v>
      </c>
      <c r="CO277" s="17" t="s">
        <v>2158</v>
      </c>
      <c r="CP277" s="64">
        <v>4.7</v>
      </c>
      <c r="CQ277" s="17" t="s">
        <v>2159</v>
      </c>
      <c r="CR277" s="29" t="s">
        <v>20</v>
      </c>
      <c r="CS277" s="17" t="s">
        <v>385</v>
      </c>
      <c r="CT277" s="53" t="s">
        <v>20</v>
      </c>
      <c r="CU277" s="109" t="s">
        <v>2160</v>
      </c>
      <c r="CV277" s="29">
        <v>6.5</v>
      </c>
      <c r="CW277" s="17" t="s">
        <v>673</v>
      </c>
      <c r="CX277" s="29">
        <v>6</v>
      </c>
      <c r="CY277" s="17" t="s">
        <v>2096</v>
      </c>
      <c r="CZ277" s="17">
        <v>5</v>
      </c>
      <c r="DA277" s="17" t="s">
        <v>2161</v>
      </c>
      <c r="DB277" s="30">
        <v>4</v>
      </c>
      <c r="DC277" s="31" t="s">
        <v>2162</v>
      </c>
      <c r="DD277" t="s">
        <v>10</v>
      </c>
      <c r="DE277">
        <f t="shared" si="9"/>
        <v>23</v>
      </c>
    </row>
    <row r="278" spans="1:109" ht="19.149999999999999" customHeight="1" x14ac:dyDescent="0.3">
      <c r="A278" s="105">
        <v>217</v>
      </c>
      <c r="B278" s="123"/>
      <c r="C278" s="6">
        <v>181</v>
      </c>
      <c r="D278" s="8" t="s">
        <v>2544</v>
      </c>
      <c r="E278" s="8"/>
      <c r="F278" s="32" t="s">
        <v>20</v>
      </c>
      <c r="G278" s="14"/>
      <c r="H278" s="30" t="s">
        <v>10</v>
      </c>
      <c r="I278" s="30"/>
      <c r="J278" s="53" t="s">
        <v>20</v>
      </c>
      <c r="K278" s="109" t="s">
        <v>2163</v>
      </c>
      <c r="L278" s="52" t="s">
        <v>20</v>
      </c>
      <c r="M278" s="19" t="s">
        <v>2139</v>
      </c>
      <c r="N278" s="108" t="s">
        <v>20</v>
      </c>
      <c r="O278" s="109"/>
      <c r="P278" s="30" t="s">
        <v>20</v>
      </c>
      <c r="Q278" s="31"/>
      <c r="R278" s="127" t="s">
        <v>20</v>
      </c>
      <c r="S278" s="109"/>
      <c r="T278" s="22">
        <v>0.39800000000000002</v>
      </c>
      <c r="U278" s="17" t="s">
        <v>587</v>
      </c>
      <c r="V278" s="236" t="s">
        <v>20</v>
      </c>
      <c r="W278" s="54" t="s">
        <v>2140</v>
      </c>
      <c r="X278" s="125">
        <v>6</v>
      </c>
      <c r="Y278" s="25" t="s">
        <v>2164</v>
      </c>
      <c r="Z278" s="29" t="s">
        <v>20</v>
      </c>
      <c r="AA278" s="17" t="s">
        <v>2141</v>
      </c>
      <c r="AB278" s="29">
        <v>4</v>
      </c>
      <c r="AC278" s="17"/>
      <c r="AD278" s="29" t="s">
        <v>20</v>
      </c>
      <c r="AE278" s="17"/>
      <c r="AF278" s="112" t="s">
        <v>20</v>
      </c>
      <c r="AG278" s="17"/>
      <c r="AH278" s="30" t="s">
        <v>20</v>
      </c>
      <c r="AI278" s="31" t="s">
        <v>2143</v>
      </c>
      <c r="AJ278" s="53" t="s">
        <v>20</v>
      </c>
      <c r="AK278" s="17" t="s">
        <v>2144</v>
      </c>
      <c r="AL278" s="53">
        <v>6.5</v>
      </c>
      <c r="AM278" s="113" t="s">
        <v>608</v>
      </c>
      <c r="AN278" s="29" t="s">
        <v>20</v>
      </c>
      <c r="AO278" s="17"/>
      <c r="AP278" s="52" t="s">
        <v>20</v>
      </c>
      <c r="AQ278" s="114" t="s">
        <v>2165</v>
      </c>
      <c r="AR278" s="29" t="s">
        <v>20</v>
      </c>
      <c r="AS278" s="25" t="s">
        <v>2146</v>
      </c>
      <c r="AT278" s="52" t="s">
        <v>20</v>
      </c>
      <c r="AU278" s="114" t="s">
        <v>2166</v>
      </c>
      <c r="AV278" s="52" t="s">
        <v>20</v>
      </c>
      <c r="AW278" s="114"/>
      <c r="AX278" s="59" t="s">
        <v>20</v>
      </c>
      <c r="AY278" s="17"/>
      <c r="AZ278" s="60">
        <v>6.875</v>
      </c>
      <c r="BA278" s="109" t="s">
        <v>2167</v>
      </c>
      <c r="BB278" s="53">
        <v>7</v>
      </c>
      <c r="BC278" s="109" t="s">
        <v>2168</v>
      </c>
      <c r="BD278" s="115" t="s">
        <v>20</v>
      </c>
      <c r="BE278" s="17"/>
      <c r="BF278" s="29" t="s">
        <v>10</v>
      </c>
      <c r="BG278" s="109"/>
      <c r="BH278" s="63">
        <v>5.5</v>
      </c>
      <c r="BI278" s="17"/>
      <c r="BJ278" s="29" t="s">
        <v>20</v>
      </c>
      <c r="BK278" s="109" t="s">
        <v>382</v>
      </c>
      <c r="BL278" s="29" t="s">
        <v>10</v>
      </c>
      <c r="BM278" s="29"/>
      <c r="BN278" s="29">
        <v>6.875</v>
      </c>
      <c r="BO278" s="17" t="s">
        <v>2152</v>
      </c>
      <c r="BP278" s="52">
        <v>5.125</v>
      </c>
      <c r="BQ278" s="114"/>
      <c r="BR278" s="117">
        <v>4</v>
      </c>
      <c r="BS278" s="118" t="s">
        <v>384</v>
      </c>
      <c r="BT278" s="64">
        <v>4.75</v>
      </c>
      <c r="BU278" s="17" t="s">
        <v>2153</v>
      </c>
      <c r="BV278" s="29" t="s">
        <v>20</v>
      </c>
      <c r="BW278" s="17"/>
      <c r="BX278" s="125">
        <v>5.75</v>
      </c>
      <c r="BY278" s="17" t="s">
        <v>2031</v>
      </c>
      <c r="BZ278" s="119" t="s">
        <v>20</v>
      </c>
      <c r="CA278" s="114"/>
      <c r="CB278" s="29"/>
      <c r="CC278" s="17"/>
      <c r="CD278" s="29" t="s">
        <v>20</v>
      </c>
      <c r="CE278" s="17"/>
      <c r="CF278" s="30" t="s">
        <v>20</v>
      </c>
      <c r="CG278" s="31"/>
      <c r="CH278" s="53" t="s">
        <v>20</v>
      </c>
      <c r="CI278" s="57"/>
      <c r="CJ278" s="29">
        <v>4.5</v>
      </c>
      <c r="CK278" s="17" t="s">
        <v>2156</v>
      </c>
      <c r="CL278" s="53">
        <v>7</v>
      </c>
      <c r="CM278" s="126" t="s">
        <v>2157</v>
      </c>
      <c r="CN278" s="127" t="s">
        <v>20</v>
      </c>
      <c r="CO278" s="17" t="s">
        <v>2169</v>
      </c>
      <c r="CP278" s="64">
        <v>4.7</v>
      </c>
      <c r="CQ278" s="17" t="s">
        <v>2159</v>
      </c>
      <c r="CR278" s="29" t="s">
        <v>20</v>
      </c>
      <c r="CS278" s="17"/>
      <c r="CT278" s="53" t="s">
        <v>20</v>
      </c>
      <c r="CU278" s="109" t="s">
        <v>2160</v>
      </c>
      <c r="CV278" s="29">
        <v>6.5</v>
      </c>
      <c r="CW278" s="17" t="s">
        <v>673</v>
      </c>
      <c r="CX278" s="29">
        <v>6</v>
      </c>
      <c r="CY278" s="17" t="s">
        <v>2096</v>
      </c>
      <c r="CZ278" s="17">
        <v>5</v>
      </c>
      <c r="DA278" s="17" t="s">
        <v>2170</v>
      </c>
      <c r="DB278" s="30">
        <v>4</v>
      </c>
      <c r="DC278" s="31" t="s">
        <v>2162</v>
      </c>
      <c r="DD278" t="s">
        <v>10</v>
      </c>
      <c r="DE278">
        <f t="shared" si="9"/>
        <v>19</v>
      </c>
    </row>
    <row r="279" spans="1:109" ht="19.149999999999999" customHeight="1" x14ac:dyDescent="0.3">
      <c r="A279" s="331">
        <v>218</v>
      </c>
      <c r="B279" s="123"/>
      <c r="C279" s="6">
        <v>182</v>
      </c>
      <c r="D279" s="8" t="s">
        <v>2545</v>
      </c>
      <c r="E279" s="8"/>
      <c r="F279" s="32" t="s">
        <v>20</v>
      </c>
      <c r="G279" s="14"/>
      <c r="H279" s="30"/>
      <c r="I279" s="30"/>
      <c r="J279" s="53" t="s">
        <v>20</v>
      </c>
      <c r="K279" s="109"/>
      <c r="L279" s="52" t="s">
        <v>20</v>
      </c>
      <c r="M279" s="19" t="s">
        <v>2171</v>
      </c>
      <c r="N279" s="108" t="s">
        <v>10</v>
      </c>
      <c r="O279" s="109" t="s">
        <v>2172</v>
      </c>
      <c r="P279" s="30" t="s">
        <v>20</v>
      </c>
      <c r="Q279" s="31"/>
      <c r="R279" s="127">
        <v>6.35</v>
      </c>
      <c r="S279" s="109" t="s">
        <v>388</v>
      </c>
      <c r="T279" s="22">
        <v>0.39800000000000002</v>
      </c>
      <c r="U279" s="17" t="s">
        <v>587</v>
      </c>
      <c r="V279" s="110">
        <v>5.75</v>
      </c>
      <c r="W279" s="54"/>
      <c r="X279" s="111"/>
      <c r="Y279" s="25" t="s">
        <v>2173</v>
      </c>
      <c r="Z279" s="29" t="s">
        <v>20</v>
      </c>
      <c r="AA279" s="17" t="s">
        <v>2174</v>
      </c>
      <c r="AB279" s="29">
        <v>4</v>
      </c>
      <c r="AC279" s="17"/>
      <c r="AD279" s="29">
        <v>6</v>
      </c>
      <c r="AE279" s="17" t="s">
        <v>2175</v>
      </c>
      <c r="AF279" s="112" t="s">
        <v>20</v>
      </c>
      <c r="AG279" s="17"/>
      <c r="AH279" s="30" t="s">
        <v>20</v>
      </c>
      <c r="AJ279" s="53" t="s">
        <v>20</v>
      </c>
      <c r="AK279" s="17" t="s">
        <v>2176</v>
      </c>
      <c r="AL279" s="53">
        <v>6.5</v>
      </c>
      <c r="AM279" s="113" t="s">
        <v>608</v>
      </c>
      <c r="AN279" s="29">
        <v>6</v>
      </c>
      <c r="AO279" s="17"/>
      <c r="AP279" s="52">
        <v>5</v>
      </c>
      <c r="AQ279" s="114"/>
      <c r="AR279" s="111">
        <v>6</v>
      </c>
      <c r="AS279" s="17" t="s">
        <v>2177</v>
      </c>
      <c r="AT279" s="52">
        <v>6</v>
      </c>
      <c r="AU279" s="114" t="s">
        <v>2178</v>
      </c>
      <c r="AV279" s="52" t="s">
        <v>20</v>
      </c>
      <c r="AW279" s="114"/>
      <c r="AX279" s="59" t="s">
        <v>20</v>
      </c>
      <c r="AY279" s="29"/>
      <c r="AZ279" s="63">
        <v>6.875</v>
      </c>
      <c r="BA279" s="109" t="s">
        <v>2179</v>
      </c>
      <c r="BB279" s="53">
        <v>7</v>
      </c>
      <c r="BC279" s="109" t="s">
        <v>2180</v>
      </c>
      <c r="BD279" s="115" t="s">
        <v>20</v>
      </c>
      <c r="BE279" s="29"/>
      <c r="BF279" s="29" t="s">
        <v>10</v>
      </c>
      <c r="BG279" s="109"/>
      <c r="BH279" s="63">
        <v>5.5</v>
      </c>
      <c r="BI279" s="17"/>
      <c r="BJ279" s="29" t="s">
        <v>20</v>
      </c>
      <c r="BK279" s="53"/>
      <c r="BL279" s="29"/>
      <c r="BM279" s="29"/>
      <c r="BN279" s="29">
        <v>6.875</v>
      </c>
      <c r="BO279" s="17" t="s">
        <v>2181</v>
      </c>
      <c r="BP279" s="52">
        <v>5.125</v>
      </c>
      <c r="BQ279" s="114"/>
      <c r="BR279" s="117">
        <v>4</v>
      </c>
      <c r="BS279" s="118"/>
      <c r="BT279" s="64">
        <v>4.75</v>
      </c>
      <c r="BU279" s="17" t="s">
        <v>2153</v>
      </c>
      <c r="BV279" s="29" t="s">
        <v>20</v>
      </c>
      <c r="BW279" s="29"/>
      <c r="BX279" s="53" t="s">
        <v>20</v>
      </c>
      <c r="BY279" s="17" t="s">
        <v>2004</v>
      </c>
      <c r="BZ279" s="119" t="s">
        <v>20</v>
      </c>
      <c r="CA279" s="114"/>
      <c r="CB279" s="29"/>
      <c r="CC279" s="17"/>
      <c r="CD279" s="29">
        <v>6</v>
      </c>
      <c r="CE279" s="17" t="s">
        <v>2182</v>
      </c>
      <c r="CF279" s="30">
        <v>7</v>
      </c>
      <c r="CG279" s="31" t="s">
        <v>390</v>
      </c>
      <c r="CH279" s="53" t="s">
        <v>20</v>
      </c>
      <c r="CI279" s="57"/>
      <c r="CJ279" s="29">
        <v>4.5</v>
      </c>
      <c r="CK279" s="17"/>
      <c r="CL279" s="29">
        <v>7</v>
      </c>
      <c r="CM279" s="17"/>
      <c r="CN279" s="64">
        <v>6.25</v>
      </c>
      <c r="CO279" s="17"/>
      <c r="CP279" s="64" t="s">
        <v>20</v>
      </c>
      <c r="CQ279" s="17" t="s">
        <v>2183</v>
      </c>
      <c r="CR279" s="29" t="s">
        <v>20</v>
      </c>
      <c r="CS279" s="29"/>
      <c r="CT279" s="53">
        <v>5.3</v>
      </c>
      <c r="CU279" s="109" t="s">
        <v>2184</v>
      </c>
      <c r="CV279" s="29">
        <v>6.5</v>
      </c>
      <c r="CW279" s="17" t="s">
        <v>673</v>
      </c>
      <c r="CX279" s="29">
        <v>6</v>
      </c>
      <c r="CY279" s="17"/>
      <c r="CZ279" s="17">
        <v>5</v>
      </c>
      <c r="DA279" s="17"/>
      <c r="DB279" s="30">
        <v>4</v>
      </c>
      <c r="DC279" s="255" t="s">
        <v>2185</v>
      </c>
      <c r="DE279">
        <f t="shared" si="9"/>
        <v>27</v>
      </c>
    </row>
    <row r="280" spans="1:109" ht="19.149999999999999" customHeight="1" x14ac:dyDescent="0.3">
      <c r="A280" s="105">
        <v>219</v>
      </c>
      <c r="B280" s="123">
        <v>445210</v>
      </c>
      <c r="C280" s="6">
        <v>183</v>
      </c>
      <c r="D280" s="8" t="s">
        <v>2546</v>
      </c>
      <c r="E280" s="8"/>
      <c r="F280" s="32" t="s">
        <v>20</v>
      </c>
      <c r="G280" s="14"/>
      <c r="H280" s="30"/>
      <c r="I280" s="30"/>
      <c r="J280" s="53" t="s">
        <v>20</v>
      </c>
      <c r="K280" s="109"/>
      <c r="L280" s="52" t="s">
        <v>20</v>
      </c>
      <c r="N280" s="108" t="s">
        <v>20</v>
      </c>
      <c r="O280" s="109"/>
      <c r="P280" s="30" t="s">
        <v>20</v>
      </c>
      <c r="Q280" s="31"/>
      <c r="R280" s="127" t="s">
        <v>20</v>
      </c>
      <c r="S280" s="109"/>
      <c r="T280" s="22">
        <v>0.39800000000000002</v>
      </c>
      <c r="U280" s="17" t="s">
        <v>587</v>
      </c>
      <c r="V280" s="110" t="s">
        <v>20</v>
      </c>
      <c r="W280" s="54"/>
      <c r="X280" s="111" t="s">
        <v>20</v>
      </c>
      <c r="Y280" s="25"/>
      <c r="Z280" s="29" t="s">
        <v>20</v>
      </c>
      <c r="AA280" s="17" t="s">
        <v>602</v>
      </c>
      <c r="AB280" s="29">
        <v>4</v>
      </c>
      <c r="AC280" s="17"/>
      <c r="AD280" s="29">
        <v>6</v>
      </c>
      <c r="AE280" s="17"/>
      <c r="AF280" s="112" t="s">
        <v>20</v>
      </c>
      <c r="AG280" s="17"/>
      <c r="AH280" s="30" t="s">
        <v>20</v>
      </c>
      <c r="AJ280" s="53" t="s">
        <v>20</v>
      </c>
      <c r="AK280" s="130" t="s">
        <v>2186</v>
      </c>
      <c r="AL280" s="53">
        <v>6.5</v>
      </c>
      <c r="AM280" s="113" t="s">
        <v>608</v>
      </c>
      <c r="AN280" s="29">
        <v>6</v>
      </c>
      <c r="AO280" s="17"/>
      <c r="AP280" s="52" t="s">
        <v>20</v>
      </c>
      <c r="AQ280" s="114" t="s">
        <v>2187</v>
      </c>
      <c r="AR280" s="29" t="s">
        <v>20</v>
      </c>
      <c r="AS280" s="17"/>
      <c r="AT280" s="52" t="s">
        <v>20</v>
      </c>
      <c r="AU280" s="114"/>
      <c r="AV280" s="52" t="s">
        <v>20</v>
      </c>
      <c r="AW280" s="114"/>
      <c r="AX280" s="59" t="s">
        <v>20</v>
      </c>
      <c r="AY280" s="29"/>
      <c r="AZ280" s="63" t="s">
        <v>20</v>
      </c>
      <c r="BA280" s="109"/>
      <c r="BB280" s="29">
        <v>7</v>
      </c>
      <c r="BC280" s="109"/>
      <c r="BD280" s="115" t="s">
        <v>20</v>
      </c>
      <c r="BE280" s="29"/>
      <c r="BF280" s="29"/>
      <c r="BG280" s="109"/>
      <c r="BH280" s="63" t="s">
        <v>20</v>
      </c>
      <c r="BI280" s="17" t="s">
        <v>2188</v>
      </c>
      <c r="BJ280" s="29" t="s">
        <v>20</v>
      </c>
      <c r="BK280" s="53"/>
      <c r="BL280" s="29"/>
      <c r="BM280" s="29"/>
      <c r="BN280" s="29" t="s">
        <v>20</v>
      </c>
      <c r="BO280" s="29"/>
      <c r="BP280" s="52">
        <v>5.125</v>
      </c>
      <c r="BQ280" s="114"/>
      <c r="BR280" s="117">
        <v>4</v>
      </c>
      <c r="BS280" s="118"/>
      <c r="BT280" s="29" t="s">
        <v>20</v>
      </c>
      <c r="BU280" s="29"/>
      <c r="BV280" s="29" t="s">
        <v>20</v>
      </c>
      <c r="BW280" s="29"/>
      <c r="BX280" s="53" t="s">
        <v>20</v>
      </c>
      <c r="BY280" s="29"/>
      <c r="BZ280" s="119" t="s">
        <v>20</v>
      </c>
      <c r="CA280" s="114"/>
      <c r="CB280" s="29"/>
      <c r="CC280" s="17"/>
      <c r="CD280" s="29">
        <v>6</v>
      </c>
      <c r="CE280" s="17" t="s">
        <v>2189</v>
      </c>
      <c r="CF280" s="30" t="s">
        <v>20</v>
      </c>
      <c r="CG280" s="31"/>
      <c r="CH280" s="53" t="s">
        <v>20</v>
      </c>
      <c r="CI280" s="57"/>
      <c r="CJ280" s="29">
        <v>4.5</v>
      </c>
      <c r="CK280" s="17"/>
      <c r="CL280" s="29" t="s">
        <v>20</v>
      </c>
      <c r="CM280" s="17"/>
      <c r="CN280" s="64" t="s">
        <v>20</v>
      </c>
      <c r="CO280" s="17"/>
      <c r="CP280" s="64" t="s">
        <v>20</v>
      </c>
      <c r="CQ280" s="29"/>
      <c r="CR280" s="29" t="s">
        <v>20</v>
      </c>
      <c r="CS280" s="29"/>
      <c r="CT280" s="53">
        <v>5.3</v>
      </c>
      <c r="CU280" s="132" t="s">
        <v>2190</v>
      </c>
      <c r="CV280" s="29">
        <v>0.47099999999999997</v>
      </c>
      <c r="CW280" s="17" t="s">
        <v>590</v>
      </c>
      <c r="CX280" s="29">
        <v>6</v>
      </c>
      <c r="CY280" s="17"/>
      <c r="CZ280" s="17" t="s">
        <v>20</v>
      </c>
      <c r="DA280" s="17"/>
      <c r="DB280" s="30">
        <v>4</v>
      </c>
      <c r="DC280" s="255" t="s">
        <v>2185</v>
      </c>
      <c r="DE280">
        <f t="shared" si="9"/>
        <v>14</v>
      </c>
    </row>
    <row r="281" spans="1:109" ht="19.149999999999999" customHeight="1" x14ac:dyDescent="0.3">
      <c r="A281" s="331">
        <v>221</v>
      </c>
      <c r="B281" s="328"/>
      <c r="C281" s="330">
        <v>185</v>
      </c>
      <c r="D281" s="329" t="s">
        <v>2547</v>
      </c>
      <c r="E281" s="329"/>
      <c r="F281" s="336" t="s">
        <v>20</v>
      </c>
      <c r="G281" s="338" t="s">
        <v>2195</v>
      </c>
      <c r="H281" s="340" t="s">
        <v>10</v>
      </c>
      <c r="I281" s="340"/>
      <c r="J281" s="342">
        <v>6.5</v>
      </c>
      <c r="K281" s="347" t="s">
        <v>2196</v>
      </c>
      <c r="L281" s="351" t="s">
        <v>20</v>
      </c>
      <c r="M281" s="352" t="s">
        <v>2197</v>
      </c>
      <c r="N281" s="345">
        <v>7.25</v>
      </c>
      <c r="O281" s="347" t="s">
        <v>2198</v>
      </c>
      <c r="P281" s="340">
        <v>2.9</v>
      </c>
      <c r="Q281" s="341" t="s">
        <v>2199</v>
      </c>
      <c r="R281" s="358">
        <v>6.35</v>
      </c>
      <c r="S281" s="347"/>
      <c r="T281" s="360">
        <v>0.39800000000000002</v>
      </c>
      <c r="U281" s="348" t="s">
        <v>587</v>
      </c>
      <c r="V281" s="365">
        <v>5.75</v>
      </c>
      <c r="W281" s="368"/>
      <c r="X281" s="370">
        <v>6</v>
      </c>
      <c r="Y281" s="373"/>
      <c r="Z281" s="362" t="s">
        <v>20</v>
      </c>
      <c r="AA281" s="348" t="s">
        <v>2174</v>
      </c>
      <c r="AB281" s="342">
        <v>4</v>
      </c>
      <c r="AC281" s="348" t="s">
        <v>2200</v>
      </c>
      <c r="AD281" s="362">
        <v>6</v>
      </c>
      <c r="AE281" s="348" t="s">
        <v>2201</v>
      </c>
      <c r="AF281" s="112" t="s">
        <v>20</v>
      </c>
      <c r="AG281" s="348"/>
      <c r="AH281" s="340" t="s">
        <v>20</v>
      </c>
      <c r="AI281" s="341" t="s">
        <v>2202</v>
      </c>
      <c r="AJ281" s="362">
        <v>6</v>
      </c>
      <c r="AK281" s="409" t="s">
        <v>619</v>
      </c>
      <c r="AL281" s="342">
        <v>6.5</v>
      </c>
      <c r="AM281" s="353" t="s">
        <v>608</v>
      </c>
      <c r="AN281" s="362">
        <v>6</v>
      </c>
      <c r="AO281" s="348" t="s">
        <v>2203</v>
      </c>
      <c r="AP281" s="351">
        <v>5</v>
      </c>
      <c r="AQ281" s="379"/>
      <c r="AR281" s="370">
        <v>6</v>
      </c>
      <c r="AS281" s="373" t="s">
        <v>2204</v>
      </c>
      <c r="AT281" s="351">
        <v>6</v>
      </c>
      <c r="AU281" s="379" t="s">
        <v>2205</v>
      </c>
      <c r="AV281" s="351" t="s">
        <v>20</v>
      </c>
      <c r="AW281" s="379"/>
      <c r="AX281" s="380" t="s">
        <v>20</v>
      </c>
      <c r="AY281" s="348" t="s">
        <v>2206</v>
      </c>
      <c r="AZ281" s="382">
        <v>6.875</v>
      </c>
      <c r="BA281" s="347" t="s">
        <v>2207</v>
      </c>
      <c r="BB281" s="362">
        <v>7</v>
      </c>
      <c r="BC281" s="347"/>
      <c r="BD281" s="386" t="s">
        <v>20</v>
      </c>
      <c r="BE281" s="362"/>
      <c r="BF281" s="362" t="s">
        <v>10</v>
      </c>
      <c r="BG281" s="347"/>
      <c r="BH281" s="382">
        <v>5.5</v>
      </c>
      <c r="BI281" s="348"/>
      <c r="BJ281" s="362" t="s">
        <v>20</v>
      </c>
      <c r="BK281" s="347" t="s">
        <v>2208</v>
      </c>
      <c r="BL281" s="362" t="s">
        <v>10</v>
      </c>
      <c r="BM281" s="362"/>
      <c r="BN281" s="362">
        <v>6.875</v>
      </c>
      <c r="BO281" s="362"/>
      <c r="BP281" s="351">
        <v>5.125</v>
      </c>
      <c r="BQ281" s="379"/>
      <c r="BR281" s="357">
        <v>4</v>
      </c>
      <c r="BS281" s="394"/>
      <c r="BT281" s="358">
        <v>4.75</v>
      </c>
      <c r="BU281" s="348" t="s">
        <v>2209</v>
      </c>
      <c r="BV281" s="362" t="s">
        <v>20</v>
      </c>
      <c r="BW281" s="362"/>
      <c r="BX281" s="406">
        <v>5.75</v>
      </c>
      <c r="BY281" s="362"/>
      <c r="BZ281" s="396" t="s">
        <v>20</v>
      </c>
      <c r="CA281" s="379"/>
      <c r="CB281" s="362"/>
      <c r="CC281" s="348"/>
      <c r="CD281" s="362">
        <v>6</v>
      </c>
      <c r="CE281" s="348" t="s">
        <v>2210</v>
      </c>
      <c r="CF281" s="340" t="s">
        <v>20</v>
      </c>
      <c r="CG281" s="341" t="s">
        <v>395</v>
      </c>
      <c r="CH281" s="342" t="s">
        <v>20</v>
      </c>
      <c r="CI281" s="354" t="s">
        <v>2211</v>
      </c>
      <c r="CJ281" s="362">
        <v>4.5</v>
      </c>
      <c r="CK281" s="348"/>
      <c r="CL281" s="362">
        <v>7</v>
      </c>
      <c r="CM281" s="348"/>
      <c r="CN281" s="355">
        <v>6.25</v>
      </c>
      <c r="CO281" s="348" t="s">
        <v>10</v>
      </c>
      <c r="CP281" s="355">
        <v>4.7</v>
      </c>
      <c r="CQ281" s="348" t="s">
        <v>2212</v>
      </c>
      <c r="CR281" s="362" t="s">
        <v>20</v>
      </c>
      <c r="CS281" s="348" t="s">
        <v>396</v>
      </c>
      <c r="CT281" s="342" t="s">
        <v>20</v>
      </c>
      <c r="CU281" s="347" t="s">
        <v>2213</v>
      </c>
      <c r="CV281" s="362">
        <v>6.5</v>
      </c>
      <c r="CW281" s="348" t="s">
        <v>673</v>
      </c>
      <c r="CX281" s="362">
        <v>6</v>
      </c>
      <c r="CY281" s="348"/>
      <c r="CZ281" s="348">
        <v>5</v>
      </c>
      <c r="DA281" s="348" t="s">
        <v>2170</v>
      </c>
      <c r="DB281" s="340">
        <v>4</v>
      </c>
      <c r="DC281" s="341" t="s">
        <v>2214</v>
      </c>
      <c r="DD281" s="331" t="s">
        <v>10</v>
      </c>
      <c r="DE281" s="331">
        <f t="shared" si="9"/>
        <v>32</v>
      </c>
    </row>
    <row r="282" spans="1:109" ht="19.149999999999999" customHeight="1" x14ac:dyDescent="0.3">
      <c r="A282" s="105">
        <v>223</v>
      </c>
      <c r="B282" s="123"/>
      <c r="C282" s="6"/>
      <c r="D282" s="8"/>
      <c r="E282" s="8"/>
      <c r="F282" s="32"/>
      <c r="G282" s="14"/>
      <c r="H282" s="30"/>
      <c r="I282" s="30"/>
      <c r="J282" s="53"/>
      <c r="K282" s="109"/>
      <c r="L282" s="52"/>
      <c r="N282" s="108"/>
      <c r="O282" s="109"/>
      <c r="P282" s="30"/>
      <c r="Q282" s="31"/>
      <c r="R282" s="29"/>
      <c r="S282" s="109"/>
      <c r="T282" s="22"/>
      <c r="U282" s="17"/>
      <c r="V282" s="23"/>
      <c r="W282" s="54"/>
      <c r="X282" s="111"/>
      <c r="Y282" s="25"/>
      <c r="Z282" s="29"/>
      <c r="AA282" s="17"/>
      <c r="AB282" s="29"/>
      <c r="AC282" s="17"/>
      <c r="AD282" s="29"/>
      <c r="AE282" s="17"/>
      <c r="AF282" s="112" t="s">
        <v>10</v>
      </c>
      <c r="AG282" s="17"/>
      <c r="AJ282" s="29"/>
      <c r="AK282" s="17"/>
      <c r="AL282" s="53"/>
      <c r="AN282" s="29"/>
      <c r="AO282" s="17"/>
      <c r="AP282" s="52"/>
      <c r="AQ282" s="114"/>
      <c r="AR282" s="29"/>
      <c r="AS282" s="17"/>
      <c r="AT282" s="52"/>
      <c r="AU282" s="114"/>
      <c r="AV282" s="52"/>
      <c r="AW282" s="114"/>
      <c r="AX282" s="238"/>
      <c r="AY282" s="239"/>
      <c r="AZ282" s="63"/>
      <c r="BA282" s="109"/>
      <c r="BB282" s="29"/>
      <c r="BC282" s="109"/>
      <c r="BD282" s="115"/>
      <c r="BE282" s="17"/>
      <c r="BF282" s="29"/>
      <c r="BG282" s="109"/>
      <c r="BH282" s="63"/>
      <c r="BI282" s="17"/>
      <c r="BJ282" s="29"/>
      <c r="BK282" s="109"/>
      <c r="BL282" s="29"/>
      <c r="BM282" s="29"/>
      <c r="BN282" s="29"/>
      <c r="BO282" s="17"/>
      <c r="BP282" s="52"/>
      <c r="BQ282" s="114"/>
      <c r="BR282" s="117"/>
      <c r="BS282" s="118"/>
      <c r="BT282" s="29"/>
      <c r="BU282" s="17"/>
      <c r="BV282" s="29"/>
      <c r="BW282" s="17"/>
      <c r="BX282" s="29"/>
      <c r="BY282" s="17"/>
      <c r="BZ282" s="119"/>
      <c r="CA282" s="114"/>
      <c r="CB282" s="29"/>
      <c r="CC282" s="17"/>
      <c r="CD282" s="29"/>
      <c r="CE282" s="17"/>
      <c r="CF282" s="30"/>
      <c r="CG282" s="31"/>
      <c r="CH282" s="29"/>
      <c r="CI282" s="17"/>
      <c r="CJ282" s="29"/>
      <c r="CK282" s="17"/>
      <c r="CL282" s="29"/>
      <c r="CM282" s="17"/>
      <c r="CN282" s="64"/>
      <c r="CO282" s="17"/>
      <c r="CP282" s="64"/>
      <c r="CQ282" s="17"/>
      <c r="CR282" s="29"/>
      <c r="CS282" s="17"/>
      <c r="CT282" s="53"/>
      <c r="CU282" s="109"/>
      <c r="CV282" s="29"/>
      <c r="CW282" s="17"/>
      <c r="CX282" s="29"/>
      <c r="CY282" s="17"/>
      <c r="CZ282" s="17"/>
      <c r="DA282" s="17"/>
      <c r="DB282" s="30"/>
      <c r="DC282" s="31"/>
    </row>
    <row r="283" spans="1:109" s="105" customFormat="1" ht="19.149999999999999" customHeight="1" x14ac:dyDescent="0.3">
      <c r="A283">
        <v>224</v>
      </c>
      <c r="B283" s="120"/>
      <c r="C283" s="69"/>
      <c r="D283" s="70" t="s">
        <v>397</v>
      </c>
      <c r="E283" s="70"/>
      <c r="F283" s="256"/>
      <c r="G283" s="257"/>
      <c r="H283" s="73" t="s">
        <v>10</v>
      </c>
      <c r="I283" s="73"/>
      <c r="J283" s="103"/>
      <c r="K283" s="83"/>
      <c r="L283" s="77"/>
      <c r="M283" s="78"/>
      <c r="N283" s="122"/>
      <c r="O283" s="83"/>
      <c r="P283" s="73"/>
      <c r="Q283" s="81"/>
      <c r="R283" s="89"/>
      <c r="S283" s="83"/>
      <c r="T283" s="84"/>
      <c r="U283" s="76"/>
      <c r="V283" s="258"/>
      <c r="W283" s="86"/>
      <c r="X283" s="87"/>
      <c r="Y283" s="88"/>
      <c r="Z283" s="89"/>
      <c r="AA283" s="76"/>
      <c r="AB283" s="89"/>
      <c r="AC283" s="76"/>
      <c r="AD283" s="89"/>
      <c r="AE283" s="76"/>
      <c r="AF283" s="90" t="s">
        <v>10</v>
      </c>
      <c r="AG283" s="76"/>
      <c r="AH283" s="73"/>
      <c r="AI283" s="81"/>
      <c r="AJ283" s="89"/>
      <c r="AK283" s="76"/>
      <c r="AL283" s="103"/>
      <c r="AM283" s="91"/>
      <c r="AN283" s="89"/>
      <c r="AO283" s="76"/>
      <c r="AP283" s="77"/>
      <c r="AQ283" s="92"/>
      <c r="AR283" s="89"/>
      <c r="AS283" s="76"/>
      <c r="AT283" s="77"/>
      <c r="AU283" s="92"/>
      <c r="AV283" s="77"/>
      <c r="AW283" s="92"/>
      <c r="AX283" s="93"/>
      <c r="AY283" s="76"/>
      <c r="AZ283" s="94"/>
      <c r="BA283" s="83"/>
      <c r="BB283" s="89"/>
      <c r="BC283" s="83"/>
      <c r="BD283" s="96"/>
      <c r="BE283" s="76"/>
      <c r="BF283" s="89"/>
      <c r="BG283" s="83"/>
      <c r="BH283" s="94"/>
      <c r="BI283" s="76"/>
      <c r="BJ283" s="89"/>
      <c r="BK283" s="83"/>
      <c r="BL283" s="89"/>
      <c r="BM283" s="89"/>
      <c r="BN283" s="89"/>
      <c r="BO283" s="76"/>
      <c r="BP283" s="77"/>
      <c r="BQ283" s="92"/>
      <c r="BR283" s="100"/>
      <c r="BS283" s="101"/>
      <c r="BT283" s="89"/>
      <c r="BU283" s="76"/>
      <c r="BV283" s="89"/>
      <c r="BW283" s="76"/>
      <c r="BX283" s="89"/>
      <c r="BY283" s="76"/>
      <c r="BZ283" s="102"/>
      <c r="CA283" s="92"/>
      <c r="CB283" s="89"/>
      <c r="CC283" s="76"/>
      <c r="CD283" s="89"/>
      <c r="CE283" s="76"/>
      <c r="CF283" s="73"/>
      <c r="CG283" s="81"/>
      <c r="CH283" s="89"/>
      <c r="CI283" s="76"/>
      <c r="CJ283" s="89"/>
      <c r="CK283" s="76"/>
      <c r="CL283" s="89"/>
      <c r="CM283" s="76"/>
      <c r="CN283" s="82"/>
      <c r="CO283" s="76"/>
      <c r="CP283" s="82"/>
      <c r="CQ283" s="76"/>
      <c r="CR283" s="89"/>
      <c r="CS283" s="76"/>
      <c r="CT283" s="103"/>
      <c r="CU283" s="83"/>
      <c r="CV283" s="89"/>
      <c r="CW283" s="76"/>
      <c r="CX283" s="89"/>
      <c r="CY283" s="76"/>
      <c r="CZ283" s="76"/>
      <c r="DA283" s="76"/>
      <c r="DB283" s="73"/>
      <c r="DC283" s="81"/>
    </row>
    <row r="284" spans="1:109" ht="19.149999999999999" customHeight="1" x14ac:dyDescent="0.3">
      <c r="A284" s="105">
        <v>225</v>
      </c>
      <c r="B284" s="123"/>
      <c r="C284" s="6">
        <v>186</v>
      </c>
      <c r="D284" s="8" t="s">
        <v>398</v>
      </c>
      <c r="E284" s="8"/>
      <c r="F284" s="256" t="s">
        <v>399</v>
      </c>
      <c r="G284" s="259" t="s">
        <v>2215</v>
      </c>
      <c r="H284" s="30" t="s">
        <v>10</v>
      </c>
      <c r="I284" s="30"/>
      <c r="J284" s="53" t="s">
        <v>399</v>
      </c>
      <c r="K284" s="109" t="s">
        <v>2216</v>
      </c>
      <c r="L284" s="52">
        <v>5.6</v>
      </c>
      <c r="M284" s="19" t="s">
        <v>2217</v>
      </c>
      <c r="N284" s="260" t="s">
        <v>1651</v>
      </c>
      <c r="O284" s="109" t="s">
        <v>2218</v>
      </c>
      <c r="P284" s="30" t="s">
        <v>399</v>
      </c>
      <c r="Q284" s="31" t="s">
        <v>2219</v>
      </c>
      <c r="R284" s="53" t="s">
        <v>399</v>
      </c>
      <c r="S284" s="109" t="s">
        <v>400</v>
      </c>
      <c r="T284" s="22">
        <v>0.39800000000000002</v>
      </c>
      <c r="U284" s="17" t="s">
        <v>2220</v>
      </c>
      <c r="V284" s="23">
        <v>5.75</v>
      </c>
      <c r="W284" s="54" t="s">
        <v>2221</v>
      </c>
      <c r="X284" s="111" t="s">
        <v>399</v>
      </c>
      <c r="Y284" s="140" t="s">
        <v>2222</v>
      </c>
      <c r="Z284" s="29" t="s">
        <v>10</v>
      </c>
      <c r="AA284" s="17"/>
      <c r="AB284" s="29" t="s">
        <v>399</v>
      </c>
      <c r="AC284" s="17" t="s">
        <v>2223</v>
      </c>
      <c r="AD284" s="29">
        <v>6</v>
      </c>
      <c r="AE284" s="17" t="s">
        <v>2224</v>
      </c>
      <c r="AF284" s="112" t="s">
        <v>402</v>
      </c>
      <c r="AG284" s="17"/>
      <c r="AH284" s="30" t="s">
        <v>399</v>
      </c>
      <c r="AI284" s="31" t="s">
        <v>2225</v>
      </c>
      <c r="AJ284" s="220">
        <v>6</v>
      </c>
      <c r="AK284" s="17" t="s">
        <v>2226</v>
      </c>
      <c r="AL284" s="107">
        <v>6.5</v>
      </c>
      <c r="AM284" s="113" t="s">
        <v>2227</v>
      </c>
      <c r="AN284" s="29" t="s">
        <v>399</v>
      </c>
      <c r="AO284" s="17" t="s">
        <v>2228</v>
      </c>
      <c r="AP284" s="52" t="s">
        <v>402</v>
      </c>
      <c r="AQ284" s="114"/>
      <c r="AR284" s="111" t="s">
        <v>399</v>
      </c>
      <c r="AS284" s="25" t="s">
        <v>401</v>
      </c>
      <c r="AT284" s="52" t="s">
        <v>399</v>
      </c>
      <c r="AU284" s="114" t="s">
        <v>2229</v>
      </c>
      <c r="AV284" s="52" t="s">
        <v>402</v>
      </c>
      <c r="AW284" s="114"/>
      <c r="AX284" s="59" t="s">
        <v>402</v>
      </c>
      <c r="AY284" s="29"/>
      <c r="AZ284" s="63" t="s">
        <v>402</v>
      </c>
      <c r="BA284" s="109"/>
      <c r="BB284" s="29">
        <v>7</v>
      </c>
      <c r="BC284" s="109" t="s">
        <v>2230</v>
      </c>
      <c r="BD284" s="115" t="s">
        <v>402</v>
      </c>
      <c r="BE284" s="29"/>
      <c r="BF284" s="29"/>
      <c r="BG284" s="109"/>
      <c r="BH284" s="63">
        <v>5.5</v>
      </c>
      <c r="BI284" s="17" t="s">
        <v>2231</v>
      </c>
      <c r="BJ284" s="29" t="s">
        <v>402</v>
      </c>
      <c r="BK284" s="109" t="s">
        <v>2232</v>
      </c>
      <c r="BL284" s="29">
        <v>9</v>
      </c>
      <c r="BM284" s="17" t="s">
        <v>403</v>
      </c>
      <c r="BN284" s="29" t="s">
        <v>399</v>
      </c>
      <c r="BO284" s="17" t="s">
        <v>2233</v>
      </c>
      <c r="BP284" s="52">
        <v>5.125</v>
      </c>
      <c r="BQ284" s="114" t="s">
        <v>2234</v>
      </c>
      <c r="BR284" s="117" t="s">
        <v>10</v>
      </c>
      <c r="BS284" s="118"/>
      <c r="BT284" s="29" t="s">
        <v>402</v>
      </c>
      <c r="BU284" s="29"/>
      <c r="BV284" s="29" t="s">
        <v>402</v>
      </c>
      <c r="BW284" s="29"/>
      <c r="BX284" s="29" t="s">
        <v>402</v>
      </c>
      <c r="BY284" s="17"/>
      <c r="BZ284" s="119" t="s">
        <v>402</v>
      </c>
      <c r="CA284" s="114"/>
      <c r="CB284" s="29"/>
      <c r="CC284" s="17"/>
      <c r="CD284" s="29" t="s">
        <v>399</v>
      </c>
      <c r="CE284" s="17" t="s">
        <v>2235</v>
      </c>
      <c r="CF284" s="30">
        <v>7</v>
      </c>
      <c r="CG284" s="31" t="s">
        <v>404</v>
      </c>
      <c r="CH284" s="53">
        <v>6</v>
      </c>
      <c r="CI284" s="57" t="s">
        <v>2236</v>
      </c>
      <c r="CJ284" s="29">
        <v>4.5</v>
      </c>
      <c r="CK284" s="17" t="s">
        <v>2237</v>
      </c>
      <c r="CL284" s="29">
        <v>7</v>
      </c>
      <c r="CM284" s="57" t="s">
        <v>2238</v>
      </c>
      <c r="CN284" s="127" t="s">
        <v>399</v>
      </c>
      <c r="CO284" s="139" t="s">
        <v>2239</v>
      </c>
      <c r="CP284" s="127" t="s">
        <v>399</v>
      </c>
      <c r="CQ284" s="17" t="s">
        <v>2240</v>
      </c>
      <c r="CR284" s="29" t="s">
        <v>402</v>
      </c>
      <c r="CS284" s="29"/>
      <c r="CT284" s="53" t="s">
        <v>399</v>
      </c>
      <c r="CU284" s="132" t="s">
        <v>2241</v>
      </c>
      <c r="CV284" s="29" t="s">
        <v>399</v>
      </c>
      <c r="CW284" s="17" t="s">
        <v>2242</v>
      </c>
      <c r="CX284" s="29" t="s">
        <v>399</v>
      </c>
      <c r="CY284" s="17"/>
      <c r="CZ284" s="17" t="s">
        <v>399</v>
      </c>
      <c r="DA284" s="17" t="s">
        <v>2243</v>
      </c>
      <c r="DB284" s="30" t="s">
        <v>402</v>
      </c>
      <c r="DC284" s="31"/>
    </row>
    <row r="285" spans="1:109" ht="19.149999999999999" customHeight="1" x14ac:dyDescent="0.3">
      <c r="A285">
        <v>228</v>
      </c>
      <c r="C285" s="6"/>
      <c r="D285" s="8"/>
      <c r="E285" s="8"/>
      <c r="J285" s="57"/>
      <c r="K285" s="57"/>
      <c r="L285" s="52"/>
      <c r="N285" s="261"/>
      <c r="O285" s="31"/>
      <c r="P285" s="30"/>
      <c r="Q285" s="31"/>
      <c r="R285" s="31"/>
      <c r="S285" s="31"/>
      <c r="V285" s="23"/>
      <c r="W285" s="54"/>
      <c r="X285" s="31"/>
      <c r="Y285" s="31" t="s">
        <v>2244</v>
      </c>
      <c r="Z285" s="31" t="s">
        <v>10</v>
      </c>
      <c r="AF285" s="31"/>
      <c r="AM285" s="31"/>
      <c r="AP285" s="52"/>
      <c r="AQ285" s="114"/>
      <c r="AT285" s="52"/>
      <c r="AU285" s="114"/>
      <c r="AV285" s="52"/>
      <c r="AW285" s="114"/>
      <c r="AX285" s="263"/>
      <c r="BA285" s="31"/>
      <c r="BC285" s="31"/>
      <c r="BD285" s="264"/>
      <c r="BG285" s="31"/>
      <c r="BO285" s="126"/>
      <c r="BP285" s="52"/>
      <c r="BQ285" s="114"/>
      <c r="BR285" s="31"/>
      <c r="BS285" s="31"/>
      <c r="BZ285" s="119"/>
      <c r="CA285" s="114"/>
      <c r="CF285" s="30"/>
      <c r="CG285" s="31"/>
      <c r="CN285" s="30"/>
      <c r="CT285" s="113"/>
      <c r="CU285" s="113"/>
      <c r="CV285" s="126"/>
      <c r="CW285" s="126"/>
      <c r="CX285" s="31"/>
      <c r="CY285" s="31"/>
      <c r="CZ285" s="31"/>
      <c r="DA285" s="31"/>
      <c r="DB285" s="30"/>
      <c r="DC285" s="31"/>
    </row>
    <row r="286" spans="1:109" s="105" customFormat="1" ht="19.149999999999999" customHeight="1" x14ac:dyDescent="0.3">
      <c r="A286" s="105">
        <v>229</v>
      </c>
      <c r="C286" s="69"/>
      <c r="D286" s="265" t="s">
        <v>2245</v>
      </c>
      <c r="E286" s="265"/>
      <c r="F286" s="81"/>
      <c r="G286" s="266"/>
      <c r="H286" s="81"/>
      <c r="I286" s="81"/>
      <c r="J286" s="80"/>
      <c r="K286" s="80"/>
      <c r="L286" s="77"/>
      <c r="M286" s="78"/>
      <c r="N286" s="267"/>
      <c r="O286" s="81"/>
      <c r="P286" s="73"/>
      <c r="Q286" s="81"/>
      <c r="R286" s="81"/>
      <c r="S286" s="81"/>
      <c r="T286" s="268"/>
      <c r="U286" s="81"/>
      <c r="V286" s="258"/>
      <c r="W286" s="86"/>
      <c r="X286" s="81"/>
      <c r="Y286" s="81"/>
      <c r="Z286" s="81"/>
      <c r="AA286" s="81"/>
      <c r="AB286" s="81"/>
      <c r="AC286" s="81"/>
      <c r="AD286" s="81"/>
      <c r="AE286" s="81"/>
      <c r="AF286" s="81"/>
      <c r="AG286" s="81"/>
      <c r="AH286" s="73"/>
      <c r="AI286" s="81"/>
      <c r="AJ286" s="81"/>
      <c r="AK286" s="81"/>
      <c r="AL286" s="81"/>
      <c r="AM286" s="81"/>
      <c r="AN286" s="73"/>
      <c r="AO286" s="81"/>
      <c r="AP286" s="77"/>
      <c r="AQ286" s="92"/>
      <c r="AR286" s="81"/>
      <c r="AS286" s="81"/>
      <c r="AT286" s="77"/>
      <c r="AU286" s="92"/>
      <c r="AV286" s="77"/>
      <c r="AW286" s="92"/>
      <c r="AX286" s="269"/>
      <c r="AY286" s="81"/>
      <c r="AZ286" s="81"/>
      <c r="BA286" s="81"/>
      <c r="BB286" s="81"/>
      <c r="BC286" s="81"/>
      <c r="BD286" s="270"/>
      <c r="BE286" s="81"/>
      <c r="BF286" s="81"/>
      <c r="BG286" s="81"/>
      <c r="BH286" s="269"/>
      <c r="BI286" s="81"/>
      <c r="BJ286" s="81"/>
      <c r="BK286" s="81"/>
      <c r="BL286" s="81"/>
      <c r="BM286" s="81"/>
      <c r="BN286" s="81"/>
      <c r="BO286" s="129"/>
      <c r="BP286" s="77"/>
      <c r="BQ286" s="92"/>
      <c r="BR286" s="81"/>
      <c r="BS286" s="81"/>
      <c r="BT286" s="81"/>
      <c r="BU286" s="81"/>
      <c r="BV286" s="81"/>
      <c r="BW286" s="81"/>
      <c r="BX286" s="81"/>
      <c r="BY286" s="81"/>
      <c r="BZ286" s="102"/>
      <c r="CA286" s="92"/>
      <c r="CB286" s="81"/>
      <c r="CC286" s="81"/>
      <c r="CD286" s="81"/>
      <c r="CE286" s="81"/>
      <c r="CF286" s="73"/>
      <c r="CG286" s="81"/>
      <c r="CH286" s="81"/>
      <c r="CI286" s="81"/>
      <c r="CJ286" s="81"/>
      <c r="CK286" s="81"/>
      <c r="CL286" s="81"/>
      <c r="CM286" s="81"/>
      <c r="CN286" s="73"/>
      <c r="CO286" s="81"/>
      <c r="CP286" s="81"/>
      <c r="CQ286" s="81"/>
      <c r="CR286" s="81"/>
      <c r="CS286" s="81"/>
      <c r="CT286" s="91"/>
      <c r="CU286" s="91"/>
      <c r="CV286" s="129"/>
      <c r="CW286" s="129"/>
      <c r="CX286" s="81"/>
      <c r="CY286" s="81"/>
      <c r="CZ286" s="81"/>
      <c r="DA286" s="81"/>
      <c r="DB286" s="73"/>
      <c r="DC286" s="81"/>
    </row>
    <row r="287" spans="1:109" ht="19.149999999999999" customHeight="1" x14ac:dyDescent="0.3">
      <c r="A287">
        <v>230</v>
      </c>
      <c r="C287" s="6">
        <v>189</v>
      </c>
      <c r="D287" s="8" t="s">
        <v>409</v>
      </c>
      <c r="E287" s="8"/>
      <c r="F287" s="30" t="s">
        <v>20</v>
      </c>
      <c r="G287" s="271" t="s">
        <v>2246</v>
      </c>
      <c r="H287" s="31" t="s">
        <v>10</v>
      </c>
      <c r="J287" s="29" t="s">
        <v>20</v>
      </c>
      <c r="K287" s="57"/>
      <c r="L287" s="52"/>
      <c r="N287" s="108"/>
      <c r="O287" s="31"/>
      <c r="P287" s="30" t="s">
        <v>20</v>
      </c>
      <c r="Q287" s="31"/>
      <c r="R287" s="53">
        <v>1</v>
      </c>
      <c r="S287" s="31"/>
      <c r="T287" s="22">
        <v>0.39800000000000002</v>
      </c>
      <c r="U287" s="17" t="s">
        <v>587</v>
      </c>
      <c r="V287" s="23">
        <f>V288</f>
        <v>5.75</v>
      </c>
      <c r="W287" s="54"/>
      <c r="X287" s="31"/>
      <c r="Y287" s="31" t="s">
        <v>2247</v>
      </c>
      <c r="Z287" s="31" t="s">
        <v>10</v>
      </c>
      <c r="AB287" s="31">
        <v>4</v>
      </c>
      <c r="AD287" s="30" t="s">
        <v>20</v>
      </c>
      <c r="AF287" s="30" t="s">
        <v>20</v>
      </c>
      <c r="AH287" s="30">
        <v>7</v>
      </c>
      <c r="AI287" s="31" t="s">
        <v>2248</v>
      </c>
      <c r="AJ287" s="251" t="s">
        <v>20</v>
      </c>
      <c r="AL287" s="272" t="s">
        <v>20</v>
      </c>
      <c r="AM287" s="31"/>
      <c r="AN287" s="30" t="s">
        <v>20</v>
      </c>
      <c r="AP287" s="52"/>
      <c r="AQ287" s="114"/>
      <c r="AR287" s="31" t="s">
        <v>20</v>
      </c>
      <c r="AT287" s="52"/>
      <c r="AU287" s="114"/>
      <c r="AV287" s="52"/>
      <c r="AW287" s="114"/>
      <c r="AX287" s="263"/>
      <c r="AZ287" s="31" t="s">
        <v>20</v>
      </c>
      <c r="BA287" s="31"/>
      <c r="BB287" s="30">
        <f>BB288</f>
        <v>7</v>
      </c>
      <c r="BC287" s="31"/>
      <c r="BD287" s="273" t="s">
        <v>20</v>
      </c>
      <c r="BE287" s="264"/>
      <c r="BG287" s="31"/>
      <c r="BH287" s="232" t="s">
        <v>20</v>
      </c>
      <c r="BJ287" s="31" t="s">
        <v>20</v>
      </c>
      <c r="BN287" s="29" t="s">
        <v>20</v>
      </c>
      <c r="BO287" s="126" t="s">
        <v>2249</v>
      </c>
      <c r="BP287" s="52" t="s">
        <v>10</v>
      </c>
      <c r="BQ287" s="114"/>
      <c r="BR287" s="143">
        <v>4</v>
      </c>
      <c r="BS287" s="31"/>
      <c r="BX287" s="30">
        <v>5.75</v>
      </c>
      <c r="BY287" s="126" t="s">
        <v>2250</v>
      </c>
      <c r="BZ287" s="119" t="s">
        <v>10</v>
      </c>
      <c r="CA287" s="114"/>
      <c r="CD287" s="31">
        <v>6</v>
      </c>
      <c r="CF287" s="30"/>
      <c r="CG287" s="31"/>
      <c r="CH287" s="274">
        <v>6</v>
      </c>
      <c r="CI287" s="31" t="s">
        <v>2251</v>
      </c>
      <c r="CJ287" s="31">
        <v>4.5</v>
      </c>
      <c r="CK287" s="31" t="s">
        <v>1588</v>
      </c>
      <c r="CL287" s="30">
        <v>7</v>
      </c>
      <c r="CN287" s="275">
        <v>6.25</v>
      </c>
      <c r="CO287" s="276" t="s">
        <v>2252</v>
      </c>
      <c r="CP287" s="277" t="s">
        <v>399</v>
      </c>
      <c r="CQ287" s="251" t="s">
        <v>2253</v>
      </c>
      <c r="CR287" s="30" t="s">
        <v>20</v>
      </c>
      <c r="CT287" s="162" t="s">
        <v>20</v>
      </c>
      <c r="CU287" s="278" t="s">
        <v>2254</v>
      </c>
      <c r="CV287" s="126"/>
      <c r="CW287" s="126"/>
      <c r="CX287" s="29">
        <v>6</v>
      </c>
      <c r="CY287" s="126" t="s">
        <v>2255</v>
      </c>
      <c r="CZ287" s="126" t="s">
        <v>20</v>
      </c>
      <c r="DA287" s="126" t="s">
        <v>2256</v>
      </c>
      <c r="DB287" s="30" t="s">
        <v>20</v>
      </c>
      <c r="DC287" s="31"/>
      <c r="DE287">
        <f t="shared" ref="DE287:DE290" si="10">COUNT(F287:DB287)</f>
        <v>14</v>
      </c>
    </row>
    <row r="288" spans="1:109" ht="19.149999999999999" customHeight="1" x14ac:dyDescent="0.3">
      <c r="A288" s="105">
        <v>231</v>
      </c>
      <c r="C288" s="6">
        <v>190</v>
      </c>
      <c r="D288" s="8" t="s">
        <v>410</v>
      </c>
      <c r="E288" s="8"/>
      <c r="F288" s="30" t="s">
        <v>20</v>
      </c>
      <c r="G288" s="271" t="s">
        <v>2246</v>
      </c>
      <c r="H288" s="31" t="s">
        <v>10</v>
      </c>
      <c r="J288" s="29" t="s">
        <v>20</v>
      </c>
      <c r="K288" s="57"/>
      <c r="L288" s="52"/>
      <c r="N288" s="108" t="s">
        <v>20</v>
      </c>
      <c r="O288" s="31"/>
      <c r="P288" s="30" t="s">
        <v>20</v>
      </c>
      <c r="Q288" s="31"/>
      <c r="R288" s="53">
        <v>1</v>
      </c>
      <c r="S288" s="31"/>
      <c r="T288" s="22">
        <v>0.39800000000000002</v>
      </c>
      <c r="U288" s="17" t="s">
        <v>587</v>
      </c>
      <c r="V288" s="23">
        <v>5.75</v>
      </c>
      <c r="W288" s="279"/>
      <c r="X288" s="31"/>
      <c r="Y288" s="31"/>
      <c r="AB288" s="31">
        <v>4</v>
      </c>
      <c r="AD288" s="30" t="s">
        <v>20</v>
      </c>
      <c r="AF288" s="30" t="s">
        <v>20</v>
      </c>
      <c r="AH288" s="30">
        <v>7</v>
      </c>
      <c r="AI288" s="31" t="s">
        <v>2248</v>
      </c>
      <c r="AJ288" s="251" t="s">
        <v>20</v>
      </c>
      <c r="AL288" s="272" t="s">
        <v>20</v>
      </c>
      <c r="AM288" s="31"/>
      <c r="AN288" s="30" t="s">
        <v>20</v>
      </c>
      <c r="AP288" s="52"/>
      <c r="AQ288" s="114"/>
      <c r="AR288" s="31" t="s">
        <v>20</v>
      </c>
      <c r="AT288" s="52"/>
      <c r="AU288" s="114"/>
      <c r="AV288" s="52"/>
      <c r="AW288" s="114"/>
      <c r="AX288" s="280" t="s">
        <v>20</v>
      </c>
      <c r="AY288" s="31" t="s">
        <v>2257</v>
      </c>
      <c r="AZ288" s="31" t="s">
        <v>20</v>
      </c>
      <c r="BA288" s="31"/>
      <c r="BB288" s="220">
        <v>7</v>
      </c>
      <c r="BC288" s="31"/>
      <c r="BD288" s="273" t="s">
        <v>20</v>
      </c>
      <c r="BE288" s="264"/>
      <c r="BG288" s="31"/>
      <c r="BH288" s="232" t="s">
        <v>20</v>
      </c>
      <c r="BJ288" s="31" t="s">
        <v>20</v>
      </c>
      <c r="BN288" s="29" t="s">
        <v>20</v>
      </c>
      <c r="BO288" s="126" t="s">
        <v>2249</v>
      </c>
      <c r="BP288" s="52" t="s">
        <v>10</v>
      </c>
      <c r="BQ288" s="114"/>
      <c r="BR288" s="143">
        <v>4</v>
      </c>
      <c r="BS288" s="31"/>
      <c r="BT288" s="30" t="s">
        <v>20</v>
      </c>
      <c r="BV288" s="30" t="s">
        <v>20</v>
      </c>
      <c r="BW288" s="243" t="s">
        <v>2258</v>
      </c>
      <c r="BX288" s="30" t="s">
        <v>20</v>
      </c>
      <c r="BY288" s="126"/>
      <c r="BZ288" s="119"/>
      <c r="CA288" s="114"/>
      <c r="CD288" s="31">
        <v>6</v>
      </c>
      <c r="CF288" s="30" t="s">
        <v>20</v>
      </c>
      <c r="CG288" s="31"/>
      <c r="CH288" s="274">
        <v>6</v>
      </c>
      <c r="CI288" s="31" t="s">
        <v>2259</v>
      </c>
      <c r="CJ288" s="31">
        <v>4.5</v>
      </c>
      <c r="CK288" s="31" t="s">
        <v>1588</v>
      </c>
      <c r="CL288" s="29">
        <v>7</v>
      </c>
      <c r="CN288" s="281">
        <v>6.25</v>
      </c>
      <c r="CO288" s="251"/>
      <c r="CP288" s="277" t="s">
        <v>399</v>
      </c>
      <c r="CQ288" s="251" t="s">
        <v>2253</v>
      </c>
      <c r="CR288" s="30" t="s">
        <v>20</v>
      </c>
      <c r="CT288" s="162" t="s">
        <v>20</v>
      </c>
      <c r="CU288" s="113"/>
      <c r="CV288" s="133">
        <v>6.5</v>
      </c>
      <c r="CW288" s="17" t="s">
        <v>673</v>
      </c>
      <c r="CX288" s="29">
        <v>6</v>
      </c>
      <c r="CY288" s="126" t="s">
        <v>2255</v>
      </c>
      <c r="CZ288" s="126" t="s">
        <v>20</v>
      </c>
      <c r="DA288" s="126" t="s">
        <v>2260</v>
      </c>
      <c r="DB288" s="30" t="s">
        <v>20</v>
      </c>
      <c r="DC288" s="31"/>
      <c r="DE288">
        <f t="shared" si="10"/>
        <v>14</v>
      </c>
    </row>
    <row r="289" spans="1:109" ht="19.149999999999999" customHeight="1" x14ac:dyDescent="0.3">
      <c r="A289">
        <v>232</v>
      </c>
      <c r="C289" s="6">
        <v>191</v>
      </c>
      <c r="D289" s="8" t="s">
        <v>411</v>
      </c>
      <c r="E289" s="8"/>
      <c r="F289" s="272" t="s">
        <v>20</v>
      </c>
      <c r="G289" s="271" t="s">
        <v>2261</v>
      </c>
      <c r="H289" s="31" t="s">
        <v>10</v>
      </c>
      <c r="J289" s="29" t="s">
        <v>20</v>
      </c>
      <c r="K289" s="57"/>
      <c r="L289" s="52"/>
      <c r="N289" s="108" t="s">
        <v>20</v>
      </c>
      <c r="O289" s="31"/>
      <c r="P289" s="30" t="s">
        <v>20</v>
      </c>
      <c r="Q289" s="31"/>
      <c r="R289" s="53">
        <v>1</v>
      </c>
      <c r="S289" s="31"/>
      <c r="T289" s="22">
        <v>0.39800000000000002</v>
      </c>
      <c r="U289" s="17" t="s">
        <v>587</v>
      </c>
      <c r="V289" s="23">
        <v>5.75</v>
      </c>
      <c r="W289" s="54"/>
      <c r="X289" s="31"/>
      <c r="Y289" s="31"/>
      <c r="AB289" s="31">
        <v>4</v>
      </c>
      <c r="AD289" s="30" t="s">
        <v>20</v>
      </c>
      <c r="AF289" s="30" t="s">
        <v>20</v>
      </c>
      <c r="AH289" s="30">
        <v>7</v>
      </c>
      <c r="AI289" s="31" t="s">
        <v>2248</v>
      </c>
      <c r="AJ289" s="251" t="s">
        <v>20</v>
      </c>
      <c r="AL289" s="272" t="s">
        <v>20</v>
      </c>
      <c r="AM289" s="31"/>
      <c r="AN289" s="30" t="s">
        <v>20</v>
      </c>
      <c r="AP289" s="52"/>
      <c r="AQ289" s="114"/>
      <c r="AR289" s="31" t="s">
        <v>20</v>
      </c>
      <c r="AT289" s="52"/>
      <c r="AU289" s="114"/>
      <c r="AV289" s="52"/>
      <c r="AW289" s="114"/>
      <c r="AX289" s="280" t="s">
        <v>20</v>
      </c>
      <c r="AY289" s="31" t="s">
        <v>2257</v>
      </c>
      <c r="AZ289" s="31" t="s">
        <v>20</v>
      </c>
      <c r="BA289" s="31"/>
      <c r="BB289" s="220">
        <v>7</v>
      </c>
      <c r="BC289" s="31"/>
      <c r="BD289" s="273" t="s">
        <v>20</v>
      </c>
      <c r="BE289" s="264"/>
      <c r="BG289" s="31"/>
      <c r="BH289" s="232" t="s">
        <v>20</v>
      </c>
      <c r="BJ289" s="31" t="s">
        <v>20</v>
      </c>
      <c r="BN289" s="29" t="s">
        <v>20</v>
      </c>
      <c r="BO289" s="126" t="s">
        <v>2249</v>
      </c>
      <c r="BP289" s="52" t="s">
        <v>10</v>
      </c>
      <c r="BQ289" s="114"/>
      <c r="BR289" s="143">
        <v>4</v>
      </c>
      <c r="BS289" s="31"/>
      <c r="BT289" s="30" t="s">
        <v>20</v>
      </c>
      <c r="BV289" s="30" t="s">
        <v>20</v>
      </c>
      <c r="BW289" s="282"/>
      <c r="BX289" s="30">
        <v>5.75</v>
      </c>
      <c r="BY289" s="126" t="s">
        <v>2262</v>
      </c>
      <c r="BZ289" s="119" t="s">
        <v>10</v>
      </c>
      <c r="CA289" s="114"/>
      <c r="CD289" s="31">
        <v>6</v>
      </c>
      <c r="CF289" s="30" t="s">
        <v>20</v>
      </c>
      <c r="CG289" s="31"/>
      <c r="CH289" s="274">
        <v>6</v>
      </c>
      <c r="CI289" s="31" t="s">
        <v>2259</v>
      </c>
      <c r="CJ289" s="31">
        <v>4.5</v>
      </c>
      <c r="CK289" s="31" t="s">
        <v>1588</v>
      </c>
      <c r="CL289" s="29">
        <v>7</v>
      </c>
      <c r="CN289" s="281">
        <v>6.25</v>
      </c>
      <c r="CO289" s="251"/>
      <c r="CP289" s="277" t="s">
        <v>399</v>
      </c>
      <c r="CQ289" s="251" t="s">
        <v>2253</v>
      </c>
      <c r="CR289" s="30" t="s">
        <v>20</v>
      </c>
      <c r="CT289" s="162" t="s">
        <v>20</v>
      </c>
      <c r="CU289" s="113"/>
      <c r="CV289" s="133">
        <v>6.5</v>
      </c>
      <c r="CW289" s="17" t="s">
        <v>673</v>
      </c>
      <c r="CX289" s="29">
        <v>6</v>
      </c>
      <c r="CY289" s="126" t="s">
        <v>2255</v>
      </c>
      <c r="CZ289" s="126" t="s">
        <v>20</v>
      </c>
      <c r="DA289" s="126" t="s">
        <v>2263</v>
      </c>
      <c r="DB289" s="30" t="s">
        <v>20</v>
      </c>
      <c r="DC289" s="31"/>
      <c r="DE289">
        <f t="shared" si="10"/>
        <v>15</v>
      </c>
    </row>
    <row r="290" spans="1:109" ht="19.149999999999999" customHeight="1" x14ac:dyDescent="0.3">
      <c r="A290" s="105">
        <v>233</v>
      </c>
      <c r="C290" s="6">
        <v>192</v>
      </c>
      <c r="D290" s="8" t="s">
        <v>412</v>
      </c>
      <c r="E290" s="8"/>
      <c r="F290" s="272" t="s">
        <v>20</v>
      </c>
      <c r="G290" s="271" t="s">
        <v>2261</v>
      </c>
      <c r="H290" s="31" t="s">
        <v>10</v>
      </c>
      <c r="J290" s="29" t="s">
        <v>20</v>
      </c>
      <c r="K290" s="57"/>
      <c r="L290" s="52"/>
      <c r="N290" s="108" t="s">
        <v>20</v>
      </c>
      <c r="O290" s="31"/>
      <c r="P290" s="30" t="s">
        <v>20</v>
      </c>
      <c r="Q290" s="31"/>
      <c r="R290" s="53">
        <v>1</v>
      </c>
      <c r="S290" s="31"/>
      <c r="T290" s="22">
        <v>0.39800000000000002</v>
      </c>
      <c r="U290" s="17" t="s">
        <v>587</v>
      </c>
      <c r="V290" s="23">
        <v>5.75</v>
      </c>
      <c r="W290" s="54"/>
      <c r="X290" s="31"/>
      <c r="Y290" s="31"/>
      <c r="AB290" s="31">
        <v>4</v>
      </c>
      <c r="AD290" s="30" t="s">
        <v>20</v>
      </c>
      <c r="AF290" s="30" t="s">
        <v>20</v>
      </c>
      <c r="AH290" s="30">
        <v>7</v>
      </c>
      <c r="AI290" s="31" t="s">
        <v>2248</v>
      </c>
      <c r="AJ290" s="251" t="s">
        <v>20</v>
      </c>
      <c r="AL290" s="272" t="s">
        <v>20</v>
      </c>
      <c r="AM290" s="31"/>
      <c r="AN290" s="30" t="s">
        <v>20</v>
      </c>
      <c r="AP290" s="52"/>
      <c r="AQ290" s="114"/>
      <c r="AR290" s="31" t="s">
        <v>20</v>
      </c>
      <c r="AT290" s="52"/>
      <c r="AU290" s="114"/>
      <c r="AV290" s="52"/>
      <c r="AW290" s="114"/>
      <c r="AX290" s="280" t="s">
        <v>20</v>
      </c>
      <c r="AY290" s="31" t="s">
        <v>2257</v>
      </c>
      <c r="AZ290" s="31" t="s">
        <v>20</v>
      </c>
      <c r="BA290" s="31"/>
      <c r="BB290" s="220">
        <v>7</v>
      </c>
      <c r="BC290" s="31"/>
      <c r="BD290" s="273" t="s">
        <v>20</v>
      </c>
      <c r="BE290" s="264"/>
      <c r="BG290" s="31"/>
      <c r="BH290" s="232" t="s">
        <v>20</v>
      </c>
      <c r="BJ290" s="31" t="s">
        <v>20</v>
      </c>
      <c r="BN290" s="29" t="s">
        <v>20</v>
      </c>
      <c r="BO290" s="126" t="s">
        <v>2249</v>
      </c>
      <c r="BP290" s="52" t="s">
        <v>10</v>
      </c>
      <c r="BQ290" s="114"/>
      <c r="BR290" s="46" t="s">
        <v>20</v>
      </c>
      <c r="BS290" s="31"/>
      <c r="BT290" s="30" t="s">
        <v>20</v>
      </c>
      <c r="BV290" s="30" t="s">
        <v>20</v>
      </c>
      <c r="BW290" s="282"/>
      <c r="BX290" s="30">
        <v>5.75</v>
      </c>
      <c r="BY290" s="126" t="s">
        <v>2262</v>
      </c>
      <c r="BZ290" s="119" t="s">
        <v>10</v>
      </c>
      <c r="CA290" s="114"/>
      <c r="CD290" s="31">
        <v>6</v>
      </c>
      <c r="CE290" s="31" t="s">
        <v>2264</v>
      </c>
      <c r="CF290" s="30" t="s">
        <v>20</v>
      </c>
      <c r="CG290" s="31"/>
      <c r="CH290" s="274">
        <v>6</v>
      </c>
      <c r="CI290" s="31" t="s">
        <v>2259</v>
      </c>
      <c r="CJ290" s="31">
        <v>4.5</v>
      </c>
      <c r="CK290" s="31" t="s">
        <v>1588</v>
      </c>
      <c r="CL290" s="29">
        <v>7</v>
      </c>
      <c r="CN290" s="281">
        <v>6.25</v>
      </c>
      <c r="CO290" s="251"/>
      <c r="CP290" s="220" t="s">
        <v>402</v>
      </c>
      <c r="CR290" s="30" t="s">
        <v>20</v>
      </c>
      <c r="CT290" s="162" t="s">
        <v>20</v>
      </c>
      <c r="CU290" s="113"/>
      <c r="CV290" s="133">
        <v>1.5</v>
      </c>
      <c r="CW290" s="17" t="s">
        <v>590</v>
      </c>
      <c r="CX290" s="29">
        <v>6</v>
      </c>
      <c r="CY290" s="126" t="s">
        <v>2255</v>
      </c>
      <c r="CZ290" s="126" t="s">
        <v>20</v>
      </c>
      <c r="DA290" s="126" t="s">
        <v>2260</v>
      </c>
      <c r="DB290" s="30" t="s">
        <v>20</v>
      </c>
      <c r="DC290" s="31"/>
      <c r="DE290">
        <f t="shared" si="10"/>
        <v>14</v>
      </c>
    </row>
    <row r="291" spans="1:109" ht="19.149999999999999" customHeight="1" x14ac:dyDescent="0.3">
      <c r="A291">
        <v>234</v>
      </c>
      <c r="C291" s="6"/>
      <c r="D291" s="8"/>
      <c r="E291" s="8"/>
      <c r="H291" s="31" t="s">
        <v>10</v>
      </c>
      <c r="J291" s="29"/>
      <c r="K291" s="57"/>
      <c r="L291" s="52"/>
      <c r="N291" s="261"/>
      <c r="O291" s="31"/>
      <c r="P291" s="30"/>
      <c r="Q291" s="31"/>
      <c r="R291" s="31"/>
      <c r="S291" s="31"/>
      <c r="V291" s="23"/>
      <c r="W291" s="54"/>
      <c r="X291" s="31"/>
      <c r="Y291" s="31"/>
      <c r="AD291" s="30"/>
      <c r="AF291" s="31"/>
      <c r="AM291" s="31"/>
      <c r="AP291" s="52"/>
      <c r="AQ291" s="114"/>
      <c r="AR291" s="31" t="s">
        <v>20</v>
      </c>
      <c r="AT291" s="52"/>
      <c r="AU291" s="114"/>
      <c r="AV291" s="52"/>
      <c r="AW291" s="114"/>
      <c r="AX291" s="280"/>
      <c r="BA291" s="31"/>
      <c r="BB291" s="220"/>
      <c r="BC291" s="31"/>
      <c r="BD291" s="264"/>
      <c r="BE291" s="264"/>
      <c r="BG291" s="31"/>
      <c r="BH291" s="280"/>
      <c r="BN291" s="29"/>
      <c r="BO291" s="126"/>
      <c r="BP291" s="52" t="s">
        <v>10</v>
      </c>
      <c r="BQ291" s="114"/>
      <c r="BR291" s="283"/>
      <c r="BS291" s="31"/>
      <c r="BV291" s="30"/>
      <c r="BY291" s="126"/>
      <c r="BZ291" s="119"/>
      <c r="CA291" s="114"/>
      <c r="CF291" s="30"/>
      <c r="CG291" s="31"/>
      <c r="CH291" s="30"/>
      <c r="CL291" s="284"/>
      <c r="CN291" s="220"/>
      <c r="CP291" s="251"/>
      <c r="CT291" s="162"/>
      <c r="CU291" s="113"/>
      <c r="CV291" s="133"/>
      <c r="CW291" s="17"/>
      <c r="CX291" s="126"/>
      <c r="CY291" s="126"/>
      <c r="CZ291" s="126"/>
      <c r="DA291" s="126"/>
      <c r="DB291" s="30"/>
      <c r="DC291" s="31"/>
    </row>
    <row r="292" spans="1:109" ht="19.149999999999999" customHeight="1" x14ac:dyDescent="0.3">
      <c r="A292" s="105">
        <v>235</v>
      </c>
      <c r="C292" s="6">
        <v>193</v>
      </c>
      <c r="D292" s="8" t="s">
        <v>413</v>
      </c>
      <c r="E292" s="8"/>
      <c r="F292" s="272" t="s">
        <v>20</v>
      </c>
      <c r="G292" s="271" t="s">
        <v>2265</v>
      </c>
      <c r="H292" s="31" t="s">
        <v>10</v>
      </c>
      <c r="J292" s="29" t="s">
        <v>20</v>
      </c>
      <c r="K292" s="57"/>
      <c r="L292" s="52"/>
      <c r="N292" s="261"/>
      <c r="O292" s="31"/>
      <c r="P292" s="30"/>
      <c r="Q292" s="31" t="s">
        <v>1583</v>
      </c>
      <c r="R292" s="53">
        <v>1</v>
      </c>
      <c r="S292" s="31"/>
      <c r="T292" s="22">
        <v>0.39800000000000002</v>
      </c>
      <c r="U292" s="17" t="s">
        <v>587</v>
      </c>
      <c r="V292" s="23">
        <f>V293</f>
        <v>5.75</v>
      </c>
      <c r="W292" s="54" t="s">
        <v>2266</v>
      </c>
      <c r="X292" s="31" t="s">
        <v>10</v>
      </c>
      <c r="Y292" s="31"/>
      <c r="AB292" s="31">
        <v>4</v>
      </c>
      <c r="AD292" s="30" t="s">
        <v>20</v>
      </c>
      <c r="AF292" s="30" t="s">
        <v>20</v>
      </c>
      <c r="AH292" s="30" t="s">
        <v>20</v>
      </c>
      <c r="AJ292" s="251" t="s">
        <v>20</v>
      </c>
      <c r="AL292" s="272" t="s">
        <v>20</v>
      </c>
      <c r="AM292" s="31"/>
      <c r="AN292" s="30" t="s">
        <v>20</v>
      </c>
      <c r="AO292" s="31" t="s">
        <v>2267</v>
      </c>
      <c r="AP292" s="52" t="s">
        <v>10</v>
      </c>
      <c r="AQ292" s="114"/>
      <c r="AR292" s="31" t="s">
        <v>20</v>
      </c>
      <c r="AT292" s="52"/>
      <c r="AU292" s="114"/>
      <c r="AV292" s="52"/>
      <c r="AW292" s="114"/>
      <c r="AX292" s="280"/>
      <c r="AZ292" s="31" t="s">
        <v>20</v>
      </c>
      <c r="BA292" s="31"/>
      <c r="BB292" s="220"/>
      <c r="BC292" s="31"/>
      <c r="BD292" s="273" t="s">
        <v>20</v>
      </c>
      <c r="BE292" s="264" t="s">
        <v>2268</v>
      </c>
      <c r="BF292" s="31" t="s">
        <v>10</v>
      </c>
      <c r="BG292" s="31" t="s">
        <v>10</v>
      </c>
      <c r="BH292" s="280" t="s">
        <v>271</v>
      </c>
      <c r="BI292" s="251" t="s">
        <v>2269</v>
      </c>
      <c r="BJ292" s="31" t="s">
        <v>20</v>
      </c>
      <c r="BN292" s="29" t="s">
        <v>20</v>
      </c>
      <c r="BO292" s="126" t="s">
        <v>2270</v>
      </c>
      <c r="BP292" s="52" t="s">
        <v>10</v>
      </c>
      <c r="BQ292" s="114"/>
      <c r="BR292" s="46" t="s">
        <v>20</v>
      </c>
      <c r="BS292" s="251"/>
      <c r="BT292" s="30"/>
      <c r="BV292" s="30"/>
      <c r="BX292" s="31">
        <f>BX294</f>
        <v>5.75</v>
      </c>
      <c r="BY292" s="126"/>
      <c r="BZ292" s="119"/>
      <c r="CA292" s="114"/>
      <c r="CF292" s="30"/>
      <c r="CG292" s="31"/>
      <c r="CH292" s="30" t="s">
        <v>20</v>
      </c>
      <c r="CI292" s="113" t="s">
        <v>2271</v>
      </c>
      <c r="CJ292" s="31">
        <v>4.5</v>
      </c>
      <c r="CL292" s="284"/>
      <c r="CN292" s="275">
        <v>6.25</v>
      </c>
      <c r="CO292" s="276" t="s">
        <v>2252</v>
      </c>
      <c r="CP292" s="220" t="s">
        <v>402</v>
      </c>
      <c r="CR292" s="30" t="s">
        <v>20</v>
      </c>
      <c r="CT292" s="162" t="s">
        <v>20</v>
      </c>
      <c r="CU292" s="278" t="s">
        <v>2254</v>
      </c>
      <c r="CV292" s="126"/>
      <c r="CW292" s="126"/>
      <c r="CX292" s="29">
        <v>6</v>
      </c>
      <c r="CY292" s="126" t="s">
        <v>2255</v>
      </c>
      <c r="CZ292" s="126" t="s">
        <v>20</v>
      </c>
      <c r="DA292" s="126" t="s">
        <v>2272</v>
      </c>
      <c r="DB292" s="30" t="s">
        <v>20</v>
      </c>
      <c r="DC292" s="31"/>
      <c r="DE292">
        <f t="shared" ref="DE292:DE297" si="11">COUNT(F292:DB292)</f>
        <v>8</v>
      </c>
    </row>
    <row r="293" spans="1:109" ht="19.149999999999999" customHeight="1" x14ac:dyDescent="0.3">
      <c r="A293">
        <v>236</v>
      </c>
      <c r="C293" s="6">
        <v>194</v>
      </c>
      <c r="D293" s="8" t="s">
        <v>414</v>
      </c>
      <c r="E293" s="8"/>
      <c r="F293" s="30" t="s">
        <v>20</v>
      </c>
      <c r="G293" s="271" t="s">
        <v>2265</v>
      </c>
      <c r="H293" s="31" t="s">
        <v>10</v>
      </c>
      <c r="J293" s="29" t="s">
        <v>20</v>
      </c>
      <c r="K293" s="57"/>
      <c r="L293" s="52"/>
      <c r="N293" s="108" t="s">
        <v>20</v>
      </c>
      <c r="O293" s="31"/>
      <c r="P293" s="30"/>
      <c r="Q293" s="31" t="s">
        <v>1583</v>
      </c>
      <c r="R293" s="53">
        <v>1</v>
      </c>
      <c r="S293" s="31"/>
      <c r="T293" s="22">
        <v>0.39800000000000002</v>
      </c>
      <c r="U293" s="17" t="s">
        <v>587</v>
      </c>
      <c r="V293" s="23">
        <v>5.75</v>
      </c>
      <c r="W293" s="54"/>
      <c r="X293" s="31"/>
      <c r="Y293" s="31" t="s">
        <v>2247</v>
      </c>
      <c r="Z293" s="31" t="s">
        <v>10</v>
      </c>
      <c r="AB293" s="31">
        <v>4</v>
      </c>
      <c r="AD293" s="30" t="s">
        <v>20</v>
      </c>
      <c r="AF293" s="30" t="s">
        <v>20</v>
      </c>
      <c r="AH293" s="30" t="s">
        <v>20</v>
      </c>
      <c r="AJ293" s="251" t="s">
        <v>20</v>
      </c>
      <c r="AL293" s="272" t="s">
        <v>20</v>
      </c>
      <c r="AM293" s="31"/>
      <c r="AN293" s="30" t="s">
        <v>20</v>
      </c>
      <c r="AO293" s="31" t="s">
        <v>2273</v>
      </c>
      <c r="AP293" s="52" t="s">
        <v>10</v>
      </c>
      <c r="AQ293" s="114"/>
      <c r="AR293" s="31" t="s">
        <v>20</v>
      </c>
      <c r="AT293" s="52"/>
      <c r="AU293" s="114"/>
      <c r="AV293" s="52"/>
      <c r="AW293" s="114"/>
      <c r="AX293" s="280" t="s">
        <v>20</v>
      </c>
      <c r="AZ293" s="31" t="s">
        <v>20</v>
      </c>
      <c r="BA293" s="31"/>
      <c r="BB293" s="220" t="s">
        <v>20</v>
      </c>
      <c r="BC293" s="31"/>
      <c r="BD293" s="273" t="s">
        <v>20</v>
      </c>
      <c r="BE293" s="264" t="s">
        <v>2268</v>
      </c>
      <c r="BF293" s="31" t="s">
        <v>10</v>
      </c>
      <c r="BG293" s="31" t="s">
        <v>10</v>
      </c>
      <c r="BH293" s="232" t="s">
        <v>271</v>
      </c>
      <c r="BI293" s="251" t="s">
        <v>2269</v>
      </c>
      <c r="BJ293" s="31" t="s">
        <v>20</v>
      </c>
      <c r="BN293" s="29" t="s">
        <v>20</v>
      </c>
      <c r="BO293" s="126" t="s">
        <v>2270</v>
      </c>
      <c r="BP293" s="52" t="s">
        <v>10</v>
      </c>
      <c r="BQ293" s="114"/>
      <c r="BR293" s="46" t="s">
        <v>20</v>
      </c>
      <c r="BS293" s="251"/>
      <c r="BT293" s="30" t="s">
        <v>20</v>
      </c>
      <c r="BV293" s="30" t="s">
        <v>20</v>
      </c>
      <c r="BW293" s="285" t="s">
        <v>2258</v>
      </c>
      <c r="BX293" s="30" t="s">
        <v>20</v>
      </c>
      <c r="BY293" s="126"/>
      <c r="BZ293" s="119"/>
      <c r="CA293" s="114"/>
      <c r="CD293" s="31" t="s">
        <v>20</v>
      </c>
      <c r="CF293" s="30" t="s">
        <v>20</v>
      </c>
      <c r="CG293" s="31"/>
      <c r="CH293" s="30" t="s">
        <v>20</v>
      </c>
      <c r="CI293" s="31" t="s">
        <v>2274</v>
      </c>
      <c r="CJ293" s="31">
        <v>4.5</v>
      </c>
      <c r="CL293" s="29" t="s">
        <v>20</v>
      </c>
      <c r="CN293" s="281">
        <v>6.25</v>
      </c>
      <c r="CO293" s="251"/>
      <c r="CP293" s="220" t="s">
        <v>402</v>
      </c>
      <c r="CR293" s="30" t="s">
        <v>20</v>
      </c>
      <c r="CT293" s="162" t="s">
        <v>20</v>
      </c>
      <c r="CU293" s="113"/>
      <c r="CV293" s="133">
        <v>1.5</v>
      </c>
      <c r="CW293" s="17" t="s">
        <v>590</v>
      </c>
      <c r="CX293" s="29">
        <v>6</v>
      </c>
      <c r="CY293" s="126" t="s">
        <v>2255</v>
      </c>
      <c r="CZ293" s="126" t="s">
        <v>20</v>
      </c>
      <c r="DA293" s="126"/>
      <c r="DB293" s="30" t="s">
        <v>20</v>
      </c>
      <c r="DC293" s="31"/>
      <c r="DE293">
        <f t="shared" si="11"/>
        <v>8</v>
      </c>
    </row>
    <row r="294" spans="1:109" ht="19.149999999999999" customHeight="1" x14ac:dyDescent="0.3">
      <c r="A294" s="105">
        <v>237</v>
      </c>
      <c r="C294" s="6">
        <v>195</v>
      </c>
      <c r="D294" s="8" t="s">
        <v>415</v>
      </c>
      <c r="E294" s="8"/>
      <c r="F294" s="286" t="s">
        <v>20</v>
      </c>
      <c r="G294" s="271" t="s">
        <v>2275</v>
      </c>
      <c r="H294" s="31" t="s">
        <v>10</v>
      </c>
      <c r="J294" s="29" t="s">
        <v>20</v>
      </c>
      <c r="K294" s="57"/>
      <c r="L294" s="52"/>
      <c r="N294" s="108" t="s">
        <v>20</v>
      </c>
      <c r="O294" s="31"/>
      <c r="P294" s="30"/>
      <c r="Q294" s="31" t="s">
        <v>1583</v>
      </c>
      <c r="R294" s="53">
        <v>1</v>
      </c>
      <c r="S294" s="31"/>
      <c r="T294" s="22">
        <v>0.39800000000000002</v>
      </c>
      <c r="U294" s="17" t="s">
        <v>587</v>
      </c>
      <c r="V294" s="23">
        <v>5.75</v>
      </c>
      <c r="W294" s="54"/>
      <c r="X294" s="31"/>
      <c r="Y294" s="31"/>
      <c r="AB294" s="31">
        <v>4</v>
      </c>
      <c r="AD294" s="30" t="s">
        <v>20</v>
      </c>
      <c r="AF294" s="30" t="s">
        <v>20</v>
      </c>
      <c r="AH294" s="30" t="s">
        <v>20</v>
      </c>
      <c r="AJ294" s="251" t="s">
        <v>20</v>
      </c>
      <c r="AL294" s="272" t="s">
        <v>20</v>
      </c>
      <c r="AM294" s="31"/>
      <c r="AN294" s="30" t="s">
        <v>20</v>
      </c>
      <c r="AO294" s="31" t="s">
        <v>2276</v>
      </c>
      <c r="AP294" s="52" t="s">
        <v>10</v>
      </c>
      <c r="AQ294" s="114"/>
      <c r="AR294" s="31" t="s">
        <v>20</v>
      </c>
      <c r="AT294" s="52"/>
      <c r="AU294" s="114"/>
      <c r="AV294" s="52"/>
      <c r="AW294" s="114"/>
      <c r="AX294" s="280" t="s">
        <v>20</v>
      </c>
      <c r="AZ294" s="31" t="s">
        <v>20</v>
      </c>
      <c r="BA294" s="31"/>
      <c r="BB294" s="220" t="s">
        <v>20</v>
      </c>
      <c r="BC294" s="31"/>
      <c r="BD294" s="273" t="s">
        <v>20</v>
      </c>
      <c r="BE294" s="264" t="s">
        <v>2268</v>
      </c>
      <c r="BF294" s="31" t="s">
        <v>10</v>
      </c>
      <c r="BG294" s="31" t="s">
        <v>10</v>
      </c>
      <c r="BH294" s="232" t="s">
        <v>271</v>
      </c>
      <c r="BI294" s="251" t="s">
        <v>2269</v>
      </c>
      <c r="BJ294" s="31" t="s">
        <v>20</v>
      </c>
      <c r="BN294" s="29" t="s">
        <v>20</v>
      </c>
      <c r="BO294" s="126" t="s">
        <v>2270</v>
      </c>
      <c r="BP294" s="52" t="s">
        <v>10</v>
      </c>
      <c r="BQ294" s="114"/>
      <c r="BR294" s="46" t="s">
        <v>20</v>
      </c>
      <c r="BS294" s="251"/>
      <c r="BT294" s="30" t="s">
        <v>20</v>
      </c>
      <c r="BV294" s="30" t="s">
        <v>20</v>
      </c>
      <c r="BW294" s="285"/>
      <c r="BX294" s="30">
        <v>5.75</v>
      </c>
      <c r="BY294" s="126" t="s">
        <v>2262</v>
      </c>
      <c r="BZ294" s="119" t="s">
        <v>10</v>
      </c>
      <c r="CA294" s="114"/>
      <c r="CD294" s="31" t="s">
        <v>20</v>
      </c>
      <c r="CF294" s="30" t="s">
        <v>20</v>
      </c>
      <c r="CG294" s="31"/>
      <c r="CH294" s="30" t="s">
        <v>20</v>
      </c>
      <c r="CI294" s="31" t="s">
        <v>2274</v>
      </c>
      <c r="CJ294" s="31">
        <v>4.5</v>
      </c>
      <c r="CL294" s="29" t="s">
        <v>20</v>
      </c>
      <c r="CN294" s="281">
        <v>6.25</v>
      </c>
      <c r="CO294" s="251"/>
      <c r="CP294" s="220" t="s">
        <v>402</v>
      </c>
      <c r="CR294" s="30" t="s">
        <v>20</v>
      </c>
      <c r="CT294" s="162" t="s">
        <v>20</v>
      </c>
      <c r="CU294" s="113"/>
      <c r="CV294" s="133">
        <v>1.5</v>
      </c>
      <c r="CW294" s="17" t="s">
        <v>590</v>
      </c>
      <c r="CX294" s="29">
        <v>6</v>
      </c>
      <c r="CY294" s="126" t="s">
        <v>2255</v>
      </c>
      <c r="CZ294" s="126" t="s">
        <v>20</v>
      </c>
      <c r="DA294" s="126"/>
      <c r="DB294" s="30" t="s">
        <v>20</v>
      </c>
      <c r="DC294" s="31"/>
      <c r="DE294">
        <f t="shared" si="11"/>
        <v>9</v>
      </c>
    </row>
    <row r="295" spans="1:109" ht="19.149999999999999" customHeight="1" x14ac:dyDescent="0.3">
      <c r="A295">
        <v>238</v>
      </c>
      <c r="C295" s="6">
        <v>196</v>
      </c>
      <c r="D295" s="8" t="s">
        <v>416</v>
      </c>
      <c r="E295" s="8"/>
      <c r="F295" s="272" t="s">
        <v>20</v>
      </c>
      <c r="J295" s="29" t="s">
        <v>20</v>
      </c>
      <c r="K295" s="57"/>
      <c r="L295" s="52"/>
      <c r="N295" s="108" t="s">
        <v>20</v>
      </c>
      <c r="O295" s="31"/>
      <c r="P295" s="30"/>
      <c r="Q295" s="31" t="s">
        <v>1583</v>
      </c>
      <c r="R295" s="53">
        <v>1</v>
      </c>
      <c r="S295" s="31"/>
      <c r="T295" s="22">
        <v>0.39800000000000002</v>
      </c>
      <c r="U295" s="17" t="s">
        <v>587</v>
      </c>
      <c r="V295" s="23">
        <v>5.75</v>
      </c>
      <c r="W295" s="54" t="s">
        <v>2266</v>
      </c>
      <c r="X295" s="31" t="s">
        <v>10</v>
      </c>
      <c r="Y295" s="31"/>
      <c r="AB295" s="31">
        <v>4</v>
      </c>
      <c r="AD295" s="30" t="s">
        <v>20</v>
      </c>
      <c r="AF295" s="30" t="s">
        <v>20</v>
      </c>
      <c r="AH295" s="30" t="s">
        <v>20</v>
      </c>
      <c r="AJ295" s="251" t="s">
        <v>20</v>
      </c>
      <c r="AL295" s="272" t="s">
        <v>20</v>
      </c>
      <c r="AM295" s="31"/>
      <c r="AN295" s="30" t="s">
        <v>20</v>
      </c>
      <c r="AO295" s="31" t="s">
        <v>2276</v>
      </c>
      <c r="AP295" s="52" t="s">
        <v>10</v>
      </c>
      <c r="AQ295" s="114"/>
      <c r="AR295" s="31" t="s">
        <v>20</v>
      </c>
      <c r="AT295" s="52"/>
      <c r="AU295" s="114"/>
      <c r="AV295" s="52"/>
      <c r="AW295" s="114"/>
      <c r="AX295" s="280" t="s">
        <v>20</v>
      </c>
      <c r="AZ295" s="31" t="s">
        <v>20</v>
      </c>
      <c r="BA295" s="31"/>
      <c r="BB295" s="220" t="s">
        <v>20</v>
      </c>
      <c r="BC295" s="31"/>
      <c r="BD295" s="273" t="s">
        <v>20</v>
      </c>
      <c r="BE295" s="264" t="s">
        <v>2268</v>
      </c>
      <c r="BF295" s="31" t="s">
        <v>10</v>
      </c>
      <c r="BG295" s="31" t="s">
        <v>10</v>
      </c>
      <c r="BH295" s="232" t="s">
        <v>271</v>
      </c>
      <c r="BI295" s="251" t="s">
        <v>2269</v>
      </c>
      <c r="BJ295" s="31" t="s">
        <v>20</v>
      </c>
      <c r="BN295" s="29" t="s">
        <v>20</v>
      </c>
      <c r="BO295" s="126" t="s">
        <v>2270</v>
      </c>
      <c r="BP295" s="52" t="s">
        <v>10</v>
      </c>
      <c r="BQ295" s="114"/>
      <c r="BR295" s="46" t="s">
        <v>20</v>
      </c>
      <c r="BS295" s="251"/>
      <c r="BT295" s="30" t="s">
        <v>20</v>
      </c>
      <c r="BV295" s="30" t="s">
        <v>20</v>
      </c>
      <c r="BW295" s="285"/>
      <c r="BX295" s="30" t="s">
        <v>2277</v>
      </c>
      <c r="BY295" s="126" t="s">
        <v>2278</v>
      </c>
      <c r="BZ295" s="119" t="s">
        <v>10</v>
      </c>
      <c r="CA295" s="114"/>
      <c r="CD295" s="31" t="s">
        <v>20</v>
      </c>
      <c r="CF295" s="30" t="s">
        <v>20</v>
      </c>
      <c r="CG295" s="31"/>
      <c r="CH295" s="30" t="s">
        <v>20</v>
      </c>
      <c r="CI295" s="31" t="s">
        <v>2274</v>
      </c>
      <c r="CJ295" s="31">
        <v>4.5</v>
      </c>
      <c r="CL295" s="29" t="s">
        <v>20</v>
      </c>
      <c r="CN295" s="281">
        <v>6.25</v>
      </c>
      <c r="CO295" s="251"/>
      <c r="CP295" s="220" t="s">
        <v>402</v>
      </c>
      <c r="CR295" s="30" t="s">
        <v>20</v>
      </c>
      <c r="CT295" s="162" t="s">
        <v>20</v>
      </c>
      <c r="CU295" s="113"/>
      <c r="CV295" s="133">
        <v>6.5</v>
      </c>
      <c r="CW295" s="17" t="s">
        <v>673</v>
      </c>
      <c r="CX295" s="29">
        <v>6</v>
      </c>
      <c r="CY295" s="126" t="s">
        <v>2255</v>
      </c>
      <c r="CZ295" s="126" t="s">
        <v>20</v>
      </c>
      <c r="DA295" s="126"/>
      <c r="DB295" s="30" t="s">
        <v>20</v>
      </c>
      <c r="DC295" s="31"/>
      <c r="DE295">
        <f t="shared" si="11"/>
        <v>8</v>
      </c>
    </row>
    <row r="296" spans="1:109" ht="19.149999999999999" customHeight="1" x14ac:dyDescent="0.3">
      <c r="A296" s="105">
        <v>239</v>
      </c>
      <c r="C296" s="6">
        <v>197</v>
      </c>
      <c r="D296" s="8" t="s">
        <v>417</v>
      </c>
      <c r="E296" s="8"/>
      <c r="F296" s="272" t="s">
        <v>20</v>
      </c>
      <c r="G296" s="287" t="s">
        <v>2279</v>
      </c>
      <c r="H296" s="31" t="s">
        <v>10</v>
      </c>
      <c r="J296" s="29" t="s">
        <v>20</v>
      </c>
      <c r="K296" s="57"/>
      <c r="L296" s="52"/>
      <c r="N296" s="108" t="s">
        <v>20</v>
      </c>
      <c r="O296" s="31"/>
      <c r="P296" s="30"/>
      <c r="Q296" s="31" t="s">
        <v>1583</v>
      </c>
      <c r="R296" s="53">
        <v>1</v>
      </c>
      <c r="S296" s="31"/>
      <c r="T296" s="22">
        <v>0.39800000000000002</v>
      </c>
      <c r="U296" s="17" t="s">
        <v>587</v>
      </c>
      <c r="V296" s="23">
        <v>5.75</v>
      </c>
      <c r="W296" s="54" t="s">
        <v>2266</v>
      </c>
      <c r="X296" s="31" t="s">
        <v>10</v>
      </c>
      <c r="Y296" s="31"/>
      <c r="AB296" s="31">
        <v>4</v>
      </c>
      <c r="AD296" s="30" t="s">
        <v>20</v>
      </c>
      <c r="AF296" s="30" t="s">
        <v>20</v>
      </c>
      <c r="AH296" s="30" t="s">
        <v>20</v>
      </c>
      <c r="AJ296" s="251" t="s">
        <v>20</v>
      </c>
      <c r="AL296" s="272" t="s">
        <v>20</v>
      </c>
      <c r="AM296" s="31"/>
      <c r="AN296" s="30" t="s">
        <v>20</v>
      </c>
      <c r="AO296" s="31" t="s">
        <v>2276</v>
      </c>
      <c r="AP296" s="52" t="s">
        <v>10</v>
      </c>
      <c r="AQ296" s="114"/>
      <c r="AR296" s="31" t="s">
        <v>20</v>
      </c>
      <c r="AT296" s="52"/>
      <c r="AU296" s="114"/>
      <c r="AV296" s="52"/>
      <c r="AW296" s="114"/>
      <c r="AX296" s="280" t="s">
        <v>20</v>
      </c>
      <c r="AZ296" s="31" t="s">
        <v>20</v>
      </c>
      <c r="BA296" s="31"/>
      <c r="BB296" s="220" t="s">
        <v>20</v>
      </c>
      <c r="BC296" s="31"/>
      <c r="BD296" s="273" t="s">
        <v>20</v>
      </c>
      <c r="BE296" s="264" t="s">
        <v>2268</v>
      </c>
      <c r="BF296" s="31" t="s">
        <v>10</v>
      </c>
      <c r="BG296" s="31" t="s">
        <v>10</v>
      </c>
      <c r="BH296" s="232" t="s">
        <v>20</v>
      </c>
      <c r="BJ296" s="31" t="s">
        <v>20</v>
      </c>
      <c r="BN296" s="29" t="s">
        <v>20</v>
      </c>
      <c r="BO296" s="126" t="s">
        <v>2270</v>
      </c>
      <c r="BP296" s="52" t="s">
        <v>10</v>
      </c>
      <c r="BQ296" s="114"/>
      <c r="BR296" s="46" t="s">
        <v>20</v>
      </c>
      <c r="BS296" s="251"/>
      <c r="BT296" s="30" t="s">
        <v>20</v>
      </c>
      <c r="BV296" s="30" t="s">
        <v>20</v>
      </c>
      <c r="BW296" s="285"/>
      <c r="BX296" s="30" t="s">
        <v>20</v>
      </c>
      <c r="BY296" s="126"/>
      <c r="BZ296" s="119"/>
      <c r="CA296" s="114"/>
      <c r="CD296" s="31">
        <v>6</v>
      </c>
      <c r="CF296" s="30" t="s">
        <v>20</v>
      </c>
      <c r="CG296" s="31"/>
      <c r="CH296" s="30" t="s">
        <v>20</v>
      </c>
      <c r="CI296" s="31" t="s">
        <v>2274</v>
      </c>
      <c r="CJ296" s="31">
        <v>4.5</v>
      </c>
      <c r="CL296" s="29" t="s">
        <v>20</v>
      </c>
      <c r="CN296" s="281">
        <v>6.25</v>
      </c>
      <c r="CO296" s="251"/>
      <c r="CP296" s="29" t="s">
        <v>402</v>
      </c>
      <c r="CR296" s="30" t="s">
        <v>20</v>
      </c>
      <c r="CT296" s="162" t="s">
        <v>20</v>
      </c>
      <c r="CU296" s="113"/>
      <c r="CV296" s="133">
        <v>1.5</v>
      </c>
      <c r="CW296" s="17" t="s">
        <v>590</v>
      </c>
      <c r="CX296" s="29">
        <v>6</v>
      </c>
      <c r="CY296" s="126" t="s">
        <v>2255</v>
      </c>
      <c r="CZ296" s="126" t="s">
        <v>20</v>
      </c>
      <c r="DA296" s="126"/>
      <c r="DB296" s="30" t="s">
        <v>20</v>
      </c>
      <c r="DC296" s="31"/>
      <c r="DE296">
        <f t="shared" si="11"/>
        <v>9</v>
      </c>
    </row>
    <row r="297" spans="1:109" ht="19.149999999999999" customHeight="1" x14ac:dyDescent="0.3">
      <c r="A297">
        <v>240</v>
      </c>
      <c r="C297" s="6">
        <v>198</v>
      </c>
      <c r="D297" s="288" t="s">
        <v>418</v>
      </c>
      <c r="E297" s="288"/>
      <c r="J297" s="29" t="s">
        <v>20</v>
      </c>
      <c r="K297" s="57"/>
      <c r="L297" s="52"/>
      <c r="N297" s="108" t="s">
        <v>20</v>
      </c>
      <c r="O297" s="31"/>
      <c r="P297" s="30"/>
      <c r="Q297" s="31" t="s">
        <v>1583</v>
      </c>
      <c r="R297" s="53">
        <v>1</v>
      </c>
      <c r="S297" s="31"/>
      <c r="T297" s="22">
        <v>0.39800000000000002</v>
      </c>
      <c r="U297" s="17" t="s">
        <v>587</v>
      </c>
      <c r="V297" s="23">
        <v>5.75</v>
      </c>
      <c r="W297" s="54" t="s">
        <v>2266</v>
      </c>
      <c r="X297" s="31" t="s">
        <v>10</v>
      </c>
      <c r="Y297" s="31"/>
      <c r="AB297" s="31">
        <v>4</v>
      </c>
      <c r="AD297" s="30" t="s">
        <v>20</v>
      </c>
      <c r="AF297" s="30" t="s">
        <v>20</v>
      </c>
      <c r="AH297" s="30" t="s">
        <v>20</v>
      </c>
      <c r="AJ297" s="251" t="s">
        <v>20</v>
      </c>
      <c r="AL297" s="272" t="s">
        <v>20</v>
      </c>
      <c r="AM297" s="31"/>
      <c r="AN297" s="30" t="s">
        <v>20</v>
      </c>
      <c r="AO297" s="31" t="s">
        <v>2276</v>
      </c>
      <c r="AP297" s="52" t="s">
        <v>10</v>
      </c>
      <c r="AQ297" s="114"/>
      <c r="AR297" s="31" t="s">
        <v>20</v>
      </c>
      <c r="AT297" s="52"/>
      <c r="AU297" s="114"/>
      <c r="AV297" s="52"/>
      <c r="AW297" s="114"/>
      <c r="AX297" s="280" t="s">
        <v>20</v>
      </c>
      <c r="AZ297" s="31" t="s">
        <v>20</v>
      </c>
      <c r="BA297" s="31"/>
      <c r="BB297" s="220" t="s">
        <v>20</v>
      </c>
      <c r="BC297" s="31"/>
      <c r="BD297" s="273" t="s">
        <v>20</v>
      </c>
      <c r="BE297" s="264" t="s">
        <v>2268</v>
      </c>
      <c r="BF297" s="31" t="s">
        <v>10</v>
      </c>
      <c r="BG297" s="31" t="s">
        <v>10</v>
      </c>
      <c r="BH297" s="232" t="s">
        <v>20</v>
      </c>
      <c r="BJ297" s="31" t="s">
        <v>20</v>
      </c>
      <c r="BN297" s="29" t="s">
        <v>20</v>
      </c>
      <c r="BO297" s="126" t="s">
        <v>2270</v>
      </c>
      <c r="BP297" s="52" t="s">
        <v>10</v>
      </c>
      <c r="BQ297" s="114"/>
      <c r="BR297" s="46" t="s">
        <v>20</v>
      </c>
      <c r="BS297" s="251"/>
      <c r="BT297" s="30" t="s">
        <v>20</v>
      </c>
      <c r="BV297" s="30" t="s">
        <v>20</v>
      </c>
      <c r="BW297" s="285"/>
      <c r="BX297" s="30"/>
      <c r="BY297" s="289" t="s">
        <v>2280</v>
      </c>
      <c r="BZ297" s="119" t="s">
        <v>10</v>
      </c>
      <c r="CA297" s="114"/>
      <c r="CD297" s="31">
        <v>6</v>
      </c>
      <c r="CF297" s="30" t="s">
        <v>20</v>
      </c>
      <c r="CG297" s="31"/>
      <c r="CH297" s="30" t="s">
        <v>20</v>
      </c>
      <c r="CI297" s="31" t="s">
        <v>2274</v>
      </c>
      <c r="CJ297" s="31">
        <v>4.5</v>
      </c>
      <c r="CL297" s="29" t="s">
        <v>20</v>
      </c>
      <c r="CN297" s="281">
        <v>6.25</v>
      </c>
      <c r="CO297" s="251"/>
      <c r="CP297" s="29" t="s">
        <v>402</v>
      </c>
      <c r="CR297" s="30" t="s">
        <v>20</v>
      </c>
      <c r="CT297" s="162" t="s">
        <v>20</v>
      </c>
      <c r="CU297" s="113"/>
      <c r="CV297" s="133">
        <v>6.5</v>
      </c>
      <c r="CW297" s="17" t="s">
        <v>673</v>
      </c>
      <c r="CX297" s="29">
        <v>6</v>
      </c>
      <c r="CY297" s="126" t="s">
        <v>2255</v>
      </c>
      <c r="CZ297" s="126" t="s">
        <v>20</v>
      </c>
      <c r="DA297" s="126"/>
      <c r="DB297" s="30" t="s">
        <v>20</v>
      </c>
      <c r="DC297" s="31"/>
      <c r="DE297">
        <f t="shared" si="11"/>
        <v>9</v>
      </c>
    </row>
    <row r="298" spans="1:109" ht="19.149999999999999" customHeight="1" x14ac:dyDescent="0.3">
      <c r="A298">
        <v>242</v>
      </c>
      <c r="C298" s="6"/>
      <c r="D298" s="288"/>
      <c r="E298" s="288"/>
      <c r="F298" s="32"/>
      <c r="G298" s="124"/>
      <c r="J298" s="57"/>
      <c r="K298" s="57"/>
      <c r="L298" s="52"/>
      <c r="N298" s="261"/>
      <c r="O298" s="31"/>
      <c r="P298" s="30"/>
      <c r="Q298" s="31"/>
      <c r="R298" s="31"/>
      <c r="S298" s="31"/>
      <c r="V298" s="279"/>
      <c r="W298" s="54" t="s">
        <v>2266</v>
      </c>
      <c r="X298" s="31" t="s">
        <v>10</v>
      </c>
      <c r="Y298" s="31"/>
      <c r="AF298" s="31"/>
      <c r="AL298" s="272"/>
      <c r="AM298" s="31"/>
      <c r="AP298" s="52"/>
      <c r="AQ298" s="114"/>
      <c r="AT298" s="52"/>
      <c r="AU298" s="114"/>
      <c r="AV298" s="52"/>
      <c r="AW298" s="114"/>
      <c r="AX298" s="263"/>
      <c r="BA298" s="31"/>
      <c r="BC298" s="31"/>
      <c r="BD298" s="264"/>
      <c r="BG298" s="31"/>
      <c r="BO298" s="126"/>
      <c r="BP298" s="52"/>
      <c r="BQ298" s="114"/>
      <c r="BR298" s="31"/>
      <c r="BS298" s="31"/>
      <c r="BZ298" s="119"/>
      <c r="CA298" s="114"/>
      <c r="CF298" s="30"/>
      <c r="CG298" s="31"/>
      <c r="CN298" s="30"/>
      <c r="CT298" s="113"/>
      <c r="CU298" s="113"/>
      <c r="CV298" s="126"/>
      <c r="CW298" s="126"/>
      <c r="CX298" s="31"/>
      <c r="CY298" s="31"/>
      <c r="CZ298" s="31"/>
      <c r="DA298" s="31"/>
      <c r="DB298" s="30"/>
      <c r="DC298" s="31"/>
    </row>
    <row r="299" spans="1:109" s="105" customFormat="1" ht="19.149999999999999" customHeight="1" x14ac:dyDescent="0.3">
      <c r="A299" s="105">
        <v>243</v>
      </c>
      <c r="B299" s="120"/>
      <c r="C299" s="69"/>
      <c r="D299" s="70" t="s">
        <v>419</v>
      </c>
      <c r="E299" s="70"/>
      <c r="F299" s="81"/>
      <c r="H299" s="73"/>
      <c r="I299" s="73"/>
      <c r="J299" s="103"/>
      <c r="K299" s="83"/>
      <c r="L299" s="77"/>
      <c r="M299" s="78"/>
      <c r="N299" s="122"/>
      <c r="O299" s="83"/>
      <c r="P299" s="73"/>
      <c r="Q299" s="81"/>
      <c r="R299" s="89"/>
      <c r="S299" s="83"/>
      <c r="T299" s="84"/>
      <c r="U299" s="89"/>
      <c r="V299" s="258" t="s">
        <v>2281</v>
      </c>
      <c r="W299" s="86" t="s">
        <v>2282</v>
      </c>
      <c r="X299" s="87"/>
      <c r="Y299" s="88"/>
      <c r="Z299" s="89"/>
      <c r="AA299" s="89"/>
      <c r="AB299" s="89"/>
      <c r="AC299" s="76"/>
      <c r="AD299" s="89"/>
      <c r="AE299" s="76"/>
      <c r="AF299" s="90" t="s">
        <v>10</v>
      </c>
      <c r="AG299" s="76"/>
      <c r="AH299" s="73"/>
      <c r="AI299" s="81"/>
      <c r="AJ299" s="89"/>
      <c r="AK299" s="89"/>
      <c r="AL299" s="103"/>
      <c r="AM299" s="91"/>
      <c r="AN299" s="73"/>
      <c r="AO299" s="76"/>
      <c r="AP299" s="77"/>
      <c r="AQ299" s="92"/>
      <c r="AR299" s="89"/>
      <c r="AS299" s="76"/>
      <c r="AT299" s="77"/>
      <c r="AU299" s="92"/>
      <c r="AV299" s="77"/>
      <c r="AW299" s="92"/>
      <c r="AX299" s="93"/>
      <c r="AY299" s="76"/>
      <c r="AZ299" s="94"/>
      <c r="BA299" s="83"/>
      <c r="BB299" s="89"/>
      <c r="BC299" s="83"/>
      <c r="BD299" s="96"/>
      <c r="BE299" s="76"/>
      <c r="BF299" s="103"/>
      <c r="BG299" s="83"/>
      <c r="BH299" s="94"/>
      <c r="BI299" s="76"/>
      <c r="BJ299" s="89"/>
      <c r="BK299" s="83"/>
      <c r="BL299" s="89"/>
      <c r="BM299" s="76"/>
      <c r="BN299" s="89"/>
      <c r="BO299" s="76"/>
      <c r="BP299" s="77"/>
      <c r="BQ299" s="92"/>
      <c r="BR299" s="100"/>
      <c r="BS299" s="101"/>
      <c r="BT299" s="89"/>
      <c r="BU299" s="76"/>
      <c r="BV299" s="89"/>
      <c r="BW299" s="76"/>
      <c r="BX299" s="89"/>
      <c r="BY299" s="76"/>
      <c r="BZ299" s="102"/>
      <c r="CA299" s="92"/>
      <c r="CB299" s="89"/>
      <c r="CC299" s="76"/>
      <c r="CD299" s="89"/>
      <c r="CE299" s="103"/>
      <c r="CF299" s="73"/>
      <c r="CG299" s="81"/>
      <c r="CH299" s="89"/>
      <c r="CI299" s="80"/>
      <c r="CJ299" s="89"/>
      <c r="CK299" s="76"/>
      <c r="CL299" s="89"/>
      <c r="CM299" s="76"/>
      <c r="CN299" s="82"/>
      <c r="CO299" s="76"/>
      <c r="CP299" s="89"/>
      <c r="CQ299" s="76"/>
      <c r="CR299" s="89"/>
      <c r="CS299" s="76"/>
      <c r="CT299" s="103"/>
      <c r="CU299" s="83"/>
      <c r="CV299" s="89"/>
      <c r="CW299" s="76"/>
      <c r="CX299" s="89"/>
      <c r="CY299" s="76"/>
      <c r="CZ299" s="76"/>
      <c r="DA299" s="76"/>
      <c r="DB299" s="73"/>
      <c r="DC299" s="81"/>
    </row>
    <row r="300" spans="1:109" ht="19.149999999999999" customHeight="1" x14ac:dyDescent="0.3">
      <c r="A300">
        <v>244</v>
      </c>
      <c r="B300" s="123"/>
      <c r="C300" s="6">
        <v>199</v>
      </c>
      <c r="D300" s="8" t="s">
        <v>420</v>
      </c>
      <c r="E300" s="8"/>
      <c r="F300" s="237" t="s">
        <v>402</v>
      </c>
      <c r="G300" s="242" t="s">
        <v>2283</v>
      </c>
      <c r="H300" s="30" t="s">
        <v>10</v>
      </c>
      <c r="I300" s="30"/>
      <c r="J300" s="53" t="s">
        <v>402</v>
      </c>
      <c r="K300" s="109" t="s">
        <v>2284</v>
      </c>
      <c r="L300" s="52" t="s">
        <v>402</v>
      </c>
      <c r="M300" s="19" t="s">
        <v>2285</v>
      </c>
      <c r="N300" s="260" t="s">
        <v>399</v>
      </c>
      <c r="O300" s="109" t="s">
        <v>2286</v>
      </c>
      <c r="P300" s="30" t="s">
        <v>399</v>
      </c>
      <c r="Q300" s="31" t="s">
        <v>2287</v>
      </c>
      <c r="R300" s="29" t="s">
        <v>402</v>
      </c>
      <c r="S300" s="109" t="s">
        <v>421</v>
      </c>
      <c r="T300" s="22" t="s">
        <v>399</v>
      </c>
      <c r="U300" s="29"/>
      <c r="V300" s="23"/>
      <c r="W300" s="54"/>
      <c r="X300" s="290" t="s">
        <v>402</v>
      </c>
      <c r="Y300" s="25" t="s">
        <v>2288</v>
      </c>
      <c r="Z300" s="29" t="s">
        <v>402</v>
      </c>
      <c r="AA300" s="126" t="s">
        <v>2289</v>
      </c>
      <c r="AB300" s="53" t="s">
        <v>399</v>
      </c>
      <c r="AC300" s="17" t="s">
        <v>2290</v>
      </c>
      <c r="AD300" s="29" t="s">
        <v>402</v>
      </c>
      <c r="AE300" s="17" t="s">
        <v>2291</v>
      </c>
      <c r="AF300" s="112" t="s">
        <v>10</v>
      </c>
      <c r="AG300" s="17" t="s">
        <v>2292</v>
      </c>
      <c r="AH300" s="30" t="s">
        <v>402</v>
      </c>
      <c r="AI300" s="31" t="s">
        <v>2293</v>
      </c>
      <c r="AJ300" s="29" t="s">
        <v>402</v>
      </c>
      <c r="AK300" s="126" t="s">
        <v>2294</v>
      </c>
      <c r="AL300" s="53" t="s">
        <v>402</v>
      </c>
      <c r="AM300" s="113" t="s">
        <v>2295</v>
      </c>
      <c r="AN300" s="30" t="s">
        <v>402</v>
      </c>
      <c r="AO300" s="126" t="s">
        <v>2296</v>
      </c>
      <c r="AP300" s="52" t="s">
        <v>402</v>
      </c>
      <c r="AQ300" s="114" t="s">
        <v>2297</v>
      </c>
      <c r="AR300" s="29" t="s">
        <v>399</v>
      </c>
      <c r="AS300" s="291" t="s">
        <v>2298</v>
      </c>
      <c r="AT300" s="52" t="s">
        <v>402</v>
      </c>
      <c r="AU300" s="114" t="s">
        <v>2299</v>
      </c>
      <c r="AV300" s="52" t="s">
        <v>402</v>
      </c>
      <c r="AW300" s="114" t="s">
        <v>423</v>
      </c>
      <c r="AX300" s="59" t="s">
        <v>399</v>
      </c>
      <c r="AY300" s="17" t="s">
        <v>2300</v>
      </c>
      <c r="AZ300" s="63" t="s">
        <v>402</v>
      </c>
      <c r="BA300" s="109" t="s">
        <v>2301</v>
      </c>
      <c r="BB300" s="29" t="s">
        <v>402</v>
      </c>
      <c r="BC300" s="109" t="s">
        <v>2302</v>
      </c>
      <c r="BD300" s="115" t="s">
        <v>399</v>
      </c>
      <c r="BE300" s="17" t="s">
        <v>2303</v>
      </c>
      <c r="BF300" s="29" t="s">
        <v>402</v>
      </c>
      <c r="BG300" s="109"/>
      <c r="BH300" s="63" t="s">
        <v>402</v>
      </c>
      <c r="BI300" s="17" t="s">
        <v>2304</v>
      </c>
      <c r="BJ300" s="29" t="s">
        <v>399</v>
      </c>
      <c r="BK300" s="109" t="s">
        <v>2305</v>
      </c>
      <c r="BL300" s="29" t="s">
        <v>402</v>
      </c>
      <c r="BM300" s="17" t="s">
        <v>424</v>
      </c>
      <c r="BN300" s="29" t="s">
        <v>402</v>
      </c>
      <c r="BO300" s="17" t="s">
        <v>2306</v>
      </c>
      <c r="BP300" s="52" t="s">
        <v>402</v>
      </c>
      <c r="BQ300" s="114" t="s">
        <v>2307</v>
      </c>
      <c r="BR300" s="117" t="s">
        <v>402</v>
      </c>
      <c r="BS300" s="118" t="s">
        <v>425</v>
      </c>
      <c r="BT300" s="29" t="s">
        <v>402</v>
      </c>
      <c r="BU300" s="17" t="s">
        <v>2308</v>
      </c>
      <c r="BV300" s="29" t="s">
        <v>402</v>
      </c>
      <c r="BW300" s="17" t="s">
        <v>2309</v>
      </c>
      <c r="BX300" s="29" t="s">
        <v>402</v>
      </c>
      <c r="BY300" s="17" t="s">
        <v>2310</v>
      </c>
      <c r="BZ300" s="119" t="s">
        <v>402</v>
      </c>
      <c r="CA300" s="114" t="s">
        <v>2311</v>
      </c>
      <c r="CB300" s="29" t="s">
        <v>10</v>
      </c>
      <c r="CC300" s="17" t="s">
        <v>2312</v>
      </c>
      <c r="CD300" s="29" t="s">
        <v>402</v>
      </c>
      <c r="CE300" s="109" t="s">
        <v>2313</v>
      </c>
      <c r="CF300" s="30" t="s">
        <v>399</v>
      </c>
      <c r="CG300" s="31" t="s">
        <v>426</v>
      </c>
      <c r="CH300" s="53" t="s">
        <v>402</v>
      </c>
      <c r="CI300" s="57" t="s">
        <v>2314</v>
      </c>
      <c r="CJ300" s="29" t="s">
        <v>402</v>
      </c>
      <c r="CK300" s="17" t="s">
        <v>2315</v>
      </c>
      <c r="CL300" s="29" t="s">
        <v>402</v>
      </c>
      <c r="CM300" s="126" t="s">
        <v>2316</v>
      </c>
      <c r="CN300" s="64" t="s">
        <v>402</v>
      </c>
      <c r="CO300" s="17" t="s">
        <v>2317</v>
      </c>
      <c r="CP300" s="29" t="s">
        <v>402</v>
      </c>
      <c r="CQ300" s="17" t="s">
        <v>2318</v>
      </c>
      <c r="CR300" s="29" t="s">
        <v>402</v>
      </c>
      <c r="CS300" s="17" t="s">
        <v>427</v>
      </c>
      <c r="CT300" s="53" t="s">
        <v>402</v>
      </c>
      <c r="CU300" s="109" t="s">
        <v>2319</v>
      </c>
      <c r="CV300" s="29" t="s">
        <v>402</v>
      </c>
      <c r="CW300" s="17" t="s">
        <v>2320</v>
      </c>
      <c r="CX300" s="29" t="s">
        <v>399</v>
      </c>
      <c r="CY300" s="17" t="s">
        <v>2321</v>
      </c>
      <c r="CZ300" s="17" t="s">
        <v>402</v>
      </c>
      <c r="DA300" s="17" t="s">
        <v>2322</v>
      </c>
      <c r="DB300" s="30" t="s">
        <v>402</v>
      </c>
      <c r="DC300" s="31" t="s">
        <v>2323</v>
      </c>
      <c r="DD300" t="s">
        <v>10</v>
      </c>
    </row>
    <row r="301" spans="1:109" ht="19.149999999999999" customHeight="1" x14ac:dyDescent="0.3">
      <c r="A301" s="105">
        <v>245</v>
      </c>
      <c r="B301" s="123"/>
      <c r="C301" s="6"/>
      <c r="D301" s="8" t="s">
        <v>428</v>
      </c>
      <c r="E301" s="8"/>
      <c r="H301" s="30"/>
      <c r="I301" s="30"/>
      <c r="J301" s="53" t="s">
        <v>399</v>
      </c>
      <c r="K301" s="109" t="s">
        <v>2324</v>
      </c>
      <c r="L301" s="52" t="s">
        <v>10</v>
      </c>
      <c r="N301" s="108"/>
      <c r="O301" s="109"/>
      <c r="P301" s="30"/>
      <c r="Q301" s="31"/>
      <c r="R301" s="29"/>
      <c r="S301" s="109"/>
      <c r="T301" s="22"/>
      <c r="U301" s="29"/>
      <c r="V301" s="23" t="s">
        <v>399</v>
      </c>
      <c r="W301" s="54" t="s">
        <v>2325</v>
      </c>
      <c r="X301" s="111" t="s">
        <v>10</v>
      </c>
      <c r="Y301" s="25"/>
      <c r="Z301" s="29"/>
      <c r="AA301" s="126"/>
      <c r="AB301" s="53"/>
      <c r="AC301" s="17"/>
      <c r="AD301" s="29"/>
      <c r="AE301" s="17"/>
      <c r="AF301" s="112" t="s">
        <v>399</v>
      </c>
      <c r="AG301" s="17" t="s">
        <v>2326</v>
      </c>
      <c r="AH301" s="30" t="s">
        <v>10</v>
      </c>
      <c r="AJ301" s="29"/>
      <c r="AK301" s="126"/>
      <c r="AL301" s="53"/>
      <c r="AO301" s="126"/>
      <c r="AP301" s="52"/>
      <c r="AQ301" s="114"/>
      <c r="AR301" s="29"/>
      <c r="AS301" s="292"/>
      <c r="AT301" s="52"/>
      <c r="AU301" s="114"/>
      <c r="AV301" s="52"/>
      <c r="AW301" s="114"/>
      <c r="AX301" s="59"/>
      <c r="AY301" s="17"/>
      <c r="AZ301" s="63"/>
      <c r="BA301" s="109"/>
      <c r="BB301" s="29"/>
      <c r="BC301" s="109"/>
      <c r="BD301" s="115"/>
      <c r="BE301" s="17"/>
      <c r="BF301" s="29"/>
      <c r="BG301" s="109"/>
      <c r="BH301" s="63"/>
      <c r="BI301" s="17"/>
      <c r="BJ301" s="29"/>
      <c r="BK301" s="109"/>
      <c r="BL301" s="29"/>
      <c r="BM301" s="17"/>
      <c r="BN301" s="29"/>
      <c r="BO301" s="17"/>
      <c r="BP301" s="52"/>
      <c r="BQ301" s="114"/>
      <c r="BR301" s="117"/>
      <c r="BS301" s="118"/>
      <c r="BT301" s="29"/>
      <c r="BU301" s="17"/>
      <c r="BV301" s="29"/>
      <c r="BW301" s="17"/>
      <c r="BX301" s="29"/>
      <c r="BY301" s="17"/>
      <c r="BZ301" s="119"/>
      <c r="CA301" s="114"/>
      <c r="CB301" s="29"/>
      <c r="CC301" s="17"/>
      <c r="CD301" s="29"/>
      <c r="CE301" s="53"/>
      <c r="CF301" s="30"/>
      <c r="CG301" s="31"/>
      <c r="CH301" s="29"/>
      <c r="CI301" s="57"/>
      <c r="CJ301" s="29"/>
      <c r="CK301" s="17"/>
      <c r="CL301" s="29"/>
      <c r="CM301" s="17"/>
      <c r="CN301" s="64"/>
      <c r="CO301" s="17"/>
      <c r="CP301" s="29"/>
      <c r="CQ301" s="17"/>
      <c r="CR301" s="29"/>
      <c r="CS301" s="17"/>
      <c r="CT301" s="53"/>
      <c r="CU301" s="109"/>
      <c r="CV301" s="29"/>
      <c r="CW301" s="17"/>
      <c r="CX301" s="29"/>
      <c r="CY301" s="17"/>
      <c r="CZ301" s="17"/>
      <c r="DA301" s="17"/>
      <c r="DB301" s="30"/>
      <c r="DC301" s="31"/>
    </row>
    <row r="302" spans="1:109" ht="19.149999999999999" customHeight="1" x14ac:dyDescent="0.3">
      <c r="A302">
        <v>246</v>
      </c>
      <c r="B302" s="123"/>
      <c r="C302" s="6"/>
      <c r="D302" s="8"/>
      <c r="E302" s="8"/>
      <c r="H302" s="30"/>
      <c r="I302" s="30"/>
      <c r="J302" s="53" t="s">
        <v>399</v>
      </c>
      <c r="K302" s="57" t="s">
        <v>2327</v>
      </c>
      <c r="L302" s="52" t="s">
        <v>10</v>
      </c>
      <c r="N302" s="108"/>
      <c r="O302" s="109"/>
      <c r="P302" s="30"/>
      <c r="Q302" s="31"/>
      <c r="R302" s="29"/>
      <c r="S302" s="109"/>
      <c r="T302" s="22"/>
      <c r="U302" s="29"/>
      <c r="V302" s="23"/>
      <c r="W302" s="54"/>
      <c r="X302" s="111"/>
      <c r="Y302" s="25"/>
      <c r="Z302" s="29"/>
      <c r="AA302" s="126"/>
      <c r="AB302" s="53"/>
      <c r="AC302" s="17"/>
      <c r="AD302" s="29"/>
      <c r="AE302" s="17"/>
      <c r="AF302" s="112" t="s">
        <v>10</v>
      </c>
      <c r="AG302" s="17" t="s">
        <v>2328</v>
      </c>
      <c r="AH302" s="30" t="s">
        <v>10</v>
      </c>
      <c r="AJ302" s="29"/>
      <c r="AK302" s="126"/>
      <c r="AL302" s="53"/>
      <c r="AO302" s="126"/>
      <c r="AP302" s="52"/>
      <c r="AQ302" s="114"/>
      <c r="AR302" s="29"/>
      <c r="AS302" s="292"/>
      <c r="AT302" s="52"/>
      <c r="AU302" s="114"/>
      <c r="AV302" s="52"/>
      <c r="AW302" s="114"/>
      <c r="AX302" s="59"/>
      <c r="AY302" s="17"/>
      <c r="AZ302" s="63"/>
      <c r="BA302" s="109"/>
      <c r="BB302" s="29"/>
      <c r="BC302" s="109"/>
      <c r="BD302" s="115"/>
      <c r="BE302" s="17"/>
      <c r="BF302" s="29"/>
      <c r="BG302" s="109"/>
      <c r="BH302" s="63"/>
      <c r="BI302" s="17"/>
      <c r="BJ302" s="29"/>
      <c r="BK302" s="109"/>
      <c r="BL302" s="29"/>
      <c r="BM302" s="17"/>
      <c r="BN302" s="29"/>
      <c r="BO302" s="17"/>
      <c r="BP302" s="52"/>
      <c r="BQ302" s="114"/>
      <c r="BR302" s="117"/>
      <c r="BS302" s="118"/>
      <c r="BT302" s="29"/>
      <c r="BU302" s="17"/>
      <c r="BV302" s="29"/>
      <c r="BW302" s="17"/>
      <c r="BX302" s="29"/>
      <c r="BY302" s="17"/>
      <c r="BZ302" s="119"/>
      <c r="CA302" s="114"/>
      <c r="CB302" s="29"/>
      <c r="CC302" s="17"/>
      <c r="CD302" s="29"/>
      <c r="CE302" s="53"/>
      <c r="CF302" s="30"/>
      <c r="CG302" s="31"/>
      <c r="CH302" s="29"/>
      <c r="CI302" s="57"/>
      <c r="CJ302" s="29"/>
      <c r="CK302" s="17"/>
      <c r="CL302" s="29"/>
      <c r="CM302" s="17"/>
      <c r="CN302" s="64"/>
      <c r="CO302" s="17"/>
      <c r="CP302" s="29"/>
      <c r="CQ302" s="17"/>
      <c r="CR302" s="29"/>
      <c r="CS302" s="17"/>
      <c r="CT302" s="53"/>
      <c r="CU302" s="109"/>
      <c r="CV302" s="29"/>
      <c r="CW302" s="17"/>
      <c r="CX302" s="29"/>
      <c r="CY302" s="17"/>
      <c r="CZ302" s="17"/>
      <c r="DA302" s="17"/>
      <c r="DB302" s="30" t="s">
        <v>10</v>
      </c>
      <c r="DC302" s="31"/>
    </row>
    <row r="303" spans="1:109" ht="19.149999999999999" customHeight="1" x14ac:dyDescent="0.3">
      <c r="A303" s="105">
        <v>247</v>
      </c>
      <c r="B303" s="123"/>
      <c r="C303" s="6">
        <v>200</v>
      </c>
      <c r="D303" s="8" t="s">
        <v>429</v>
      </c>
      <c r="E303" s="8"/>
      <c r="F303" s="237" t="s">
        <v>399</v>
      </c>
      <c r="G303" s="242" t="s">
        <v>2329</v>
      </c>
      <c r="H303" s="30" t="s">
        <v>10</v>
      </c>
      <c r="I303" s="30"/>
      <c r="J303" s="53"/>
      <c r="K303" s="109"/>
      <c r="L303" s="52" t="s">
        <v>399</v>
      </c>
      <c r="M303" s="19" t="s">
        <v>2330</v>
      </c>
      <c r="N303" s="108" t="s">
        <v>399</v>
      </c>
      <c r="O303" s="109" t="s">
        <v>2331</v>
      </c>
      <c r="P303" s="30" t="s">
        <v>402</v>
      </c>
      <c r="Q303" s="31" t="s">
        <v>2332</v>
      </c>
      <c r="R303" s="29" t="s">
        <v>399</v>
      </c>
      <c r="S303" s="109" t="s">
        <v>430</v>
      </c>
      <c r="T303" s="22" t="s">
        <v>399</v>
      </c>
      <c r="U303" s="29"/>
      <c r="V303" s="23"/>
      <c r="W303" s="54"/>
      <c r="X303" s="290" t="s">
        <v>399</v>
      </c>
      <c r="Y303" s="25" t="s">
        <v>2333</v>
      </c>
      <c r="Z303" s="29" t="s">
        <v>399</v>
      </c>
      <c r="AA303" s="126" t="s">
        <v>2334</v>
      </c>
      <c r="AB303" s="53" t="s">
        <v>399</v>
      </c>
      <c r="AC303" s="17" t="s">
        <v>2335</v>
      </c>
      <c r="AD303" s="29" t="s">
        <v>399</v>
      </c>
      <c r="AE303" s="17"/>
      <c r="AF303" s="112" t="s">
        <v>10</v>
      </c>
      <c r="AG303" s="17" t="s">
        <v>2336</v>
      </c>
      <c r="AH303" s="30" t="s">
        <v>399</v>
      </c>
      <c r="AI303" s="31" t="s">
        <v>2337</v>
      </c>
      <c r="AJ303" s="29" t="s">
        <v>399</v>
      </c>
      <c r="AK303" s="126" t="s">
        <v>2338</v>
      </c>
      <c r="AL303" s="53" t="s">
        <v>399</v>
      </c>
      <c r="AM303" s="113" t="s">
        <v>2339</v>
      </c>
      <c r="AN303" s="30" t="s">
        <v>399</v>
      </c>
      <c r="AO303" s="156" t="s">
        <v>2340</v>
      </c>
      <c r="AP303" s="52" t="s">
        <v>399</v>
      </c>
      <c r="AQ303" s="114" t="s">
        <v>2341</v>
      </c>
      <c r="AR303" s="29" t="s">
        <v>402</v>
      </c>
      <c r="AS303" s="291" t="s">
        <v>2342</v>
      </c>
      <c r="AT303" s="52" t="s">
        <v>399</v>
      </c>
      <c r="AU303" s="114" t="s">
        <v>2343</v>
      </c>
      <c r="AV303" s="52" t="s">
        <v>399</v>
      </c>
      <c r="AW303" s="114" t="s">
        <v>432</v>
      </c>
      <c r="AX303" s="59" t="s">
        <v>399</v>
      </c>
      <c r="AY303" s="17" t="s">
        <v>2344</v>
      </c>
      <c r="AZ303" s="63" t="s">
        <v>399</v>
      </c>
      <c r="BA303" s="109" t="s">
        <v>2345</v>
      </c>
      <c r="BB303" s="29" t="s">
        <v>399</v>
      </c>
      <c r="BC303" s="109" t="s">
        <v>2302</v>
      </c>
      <c r="BD303" s="115" t="s">
        <v>399</v>
      </c>
      <c r="BE303" s="17"/>
      <c r="BF303" s="29" t="s">
        <v>402</v>
      </c>
      <c r="BG303" s="109" t="s">
        <v>2346</v>
      </c>
      <c r="BH303" s="63" t="s">
        <v>399</v>
      </c>
      <c r="BI303" s="17" t="s">
        <v>2347</v>
      </c>
      <c r="BJ303" s="29" t="s">
        <v>399</v>
      </c>
      <c r="BK303" s="109" t="s">
        <v>2305</v>
      </c>
      <c r="BL303" s="29" t="s">
        <v>433</v>
      </c>
      <c r="BM303" s="17" t="s">
        <v>434</v>
      </c>
      <c r="BN303" s="29" t="s">
        <v>402</v>
      </c>
      <c r="BO303" s="17" t="s">
        <v>2348</v>
      </c>
      <c r="BP303" s="52" t="s">
        <v>399</v>
      </c>
      <c r="BQ303" s="114" t="s">
        <v>2349</v>
      </c>
      <c r="BR303" s="117" t="s">
        <v>399</v>
      </c>
      <c r="BS303" s="118" t="s">
        <v>435</v>
      </c>
      <c r="BT303" s="29" t="s">
        <v>399</v>
      </c>
      <c r="BU303" s="17" t="s">
        <v>2350</v>
      </c>
      <c r="BV303" s="29" t="s">
        <v>399</v>
      </c>
      <c r="BW303" s="17" t="s">
        <v>2351</v>
      </c>
      <c r="BX303" s="29"/>
      <c r="BY303" s="293" t="s">
        <v>2352</v>
      </c>
      <c r="BZ303" s="119" t="s">
        <v>399</v>
      </c>
      <c r="CA303" s="114" t="s">
        <v>2353</v>
      </c>
      <c r="CB303" s="29" t="s">
        <v>10</v>
      </c>
      <c r="CC303" s="17"/>
      <c r="CD303" s="29" t="s">
        <v>402</v>
      </c>
      <c r="CE303" s="109" t="s">
        <v>2354</v>
      </c>
      <c r="CF303" s="30" t="s">
        <v>399</v>
      </c>
      <c r="CG303" s="31"/>
      <c r="CH303" s="29" t="s">
        <v>399</v>
      </c>
      <c r="CI303" s="57" t="s">
        <v>2355</v>
      </c>
      <c r="CJ303" s="29" t="s">
        <v>399</v>
      </c>
      <c r="CK303" s="17" t="s">
        <v>2356</v>
      </c>
      <c r="CL303" s="29" t="s">
        <v>399</v>
      </c>
      <c r="CM303" s="126" t="s">
        <v>2357</v>
      </c>
      <c r="CN303" s="29" t="s">
        <v>399</v>
      </c>
      <c r="CO303" s="17"/>
      <c r="CP303" s="29" t="s">
        <v>399</v>
      </c>
      <c r="CQ303" s="17"/>
      <c r="CR303" s="29" t="s">
        <v>399</v>
      </c>
      <c r="CS303" s="17" t="s">
        <v>2358</v>
      </c>
      <c r="CT303" s="53" t="s">
        <v>399</v>
      </c>
      <c r="CU303" s="132" t="s">
        <v>2359</v>
      </c>
      <c r="CV303" s="29" t="s">
        <v>399</v>
      </c>
      <c r="CW303" s="17" t="s">
        <v>2360</v>
      </c>
      <c r="CX303" s="29" t="s">
        <v>402</v>
      </c>
      <c r="CY303" s="17" t="s">
        <v>2361</v>
      </c>
      <c r="CZ303" s="17" t="s">
        <v>399</v>
      </c>
      <c r="DA303" s="17" t="s">
        <v>2362</v>
      </c>
      <c r="DB303" s="30" t="s">
        <v>399</v>
      </c>
      <c r="DC303" s="31" t="s">
        <v>2363</v>
      </c>
      <c r="DD303" t="s">
        <v>10</v>
      </c>
    </row>
    <row r="304" spans="1:109" ht="19.149999999999999" customHeight="1" x14ac:dyDescent="0.3">
      <c r="A304">
        <v>248</v>
      </c>
      <c r="B304" s="123"/>
      <c r="C304" s="6"/>
      <c r="D304" s="8" t="s">
        <v>437</v>
      </c>
      <c r="E304" s="8"/>
      <c r="H304" s="30"/>
      <c r="I304" s="30"/>
      <c r="J304" s="57"/>
      <c r="K304" s="57"/>
      <c r="L304" s="52"/>
      <c r="N304" s="108"/>
      <c r="O304" s="109"/>
      <c r="P304" s="30"/>
      <c r="Q304" s="31"/>
      <c r="R304" s="29"/>
      <c r="S304" s="109"/>
      <c r="T304" s="22"/>
      <c r="U304" s="29"/>
      <c r="V304" s="23" t="s">
        <v>399</v>
      </c>
      <c r="W304" s="54" t="s">
        <v>2364</v>
      </c>
      <c r="X304" s="111"/>
      <c r="Y304" s="25"/>
      <c r="Z304" s="29"/>
      <c r="AA304" s="126"/>
      <c r="AB304" s="53"/>
      <c r="AC304" s="17"/>
      <c r="AD304" s="29"/>
      <c r="AE304" s="17"/>
      <c r="AF304" s="112" t="s">
        <v>402</v>
      </c>
      <c r="AG304" s="17" t="s">
        <v>2365</v>
      </c>
      <c r="AH304" s="30" t="s">
        <v>10</v>
      </c>
      <c r="AJ304" s="29"/>
      <c r="AK304" s="126"/>
      <c r="AL304" s="53"/>
      <c r="AO304" s="126"/>
      <c r="AP304" s="52"/>
      <c r="AQ304" s="114"/>
      <c r="AR304" s="29"/>
      <c r="AS304" s="126"/>
      <c r="AT304" s="52"/>
      <c r="AU304" s="114"/>
      <c r="AV304" s="52"/>
      <c r="AW304" s="114"/>
      <c r="AX304" s="59"/>
      <c r="AY304" s="17"/>
      <c r="AZ304" s="63"/>
      <c r="BA304" s="109"/>
      <c r="BB304" s="29"/>
      <c r="BC304" s="109"/>
      <c r="BD304" s="115"/>
      <c r="BE304" s="17"/>
      <c r="BF304" s="29"/>
      <c r="BG304" s="109"/>
      <c r="BH304" s="63"/>
      <c r="BI304" s="17"/>
      <c r="BJ304" s="29"/>
      <c r="BK304" s="109"/>
      <c r="BL304" s="29"/>
      <c r="BM304" s="17"/>
      <c r="BN304" s="29" t="s">
        <v>10</v>
      </c>
      <c r="BO304" s="17"/>
      <c r="BP304" s="52"/>
      <c r="BQ304" s="114"/>
      <c r="BR304" s="117"/>
      <c r="BS304" s="118"/>
      <c r="BT304" s="29"/>
      <c r="BU304" s="17"/>
      <c r="BV304" s="29"/>
      <c r="BW304" s="17"/>
      <c r="BX304" s="29"/>
      <c r="BY304" s="17"/>
      <c r="BZ304" s="119"/>
      <c r="CA304" s="114"/>
      <c r="CB304" s="29"/>
      <c r="CC304" s="17"/>
      <c r="CD304" s="29"/>
      <c r="CE304" s="109" t="s">
        <v>2366</v>
      </c>
      <c r="CF304" s="30" t="s">
        <v>10</v>
      </c>
      <c r="CG304" s="31"/>
      <c r="CH304" s="29"/>
      <c r="CI304" s="57"/>
      <c r="CJ304" s="29"/>
      <c r="CK304" s="17"/>
      <c r="CL304" s="29"/>
      <c r="CM304" s="17"/>
      <c r="CN304" s="29"/>
      <c r="CO304" s="17"/>
      <c r="CP304" s="29"/>
      <c r="CQ304" s="17"/>
      <c r="CR304" s="29"/>
      <c r="CS304" s="17"/>
      <c r="CT304" s="53"/>
      <c r="CU304" s="109"/>
      <c r="CV304" s="29"/>
      <c r="CW304" s="17"/>
      <c r="CX304" s="29"/>
      <c r="CY304" s="17"/>
      <c r="CZ304" s="17"/>
      <c r="DA304" s="17"/>
      <c r="DB304" s="30"/>
      <c r="DC304" s="31"/>
    </row>
    <row r="305" spans="1:108" ht="19.149999999999999" customHeight="1" x14ac:dyDescent="0.3">
      <c r="A305" s="105">
        <v>249</v>
      </c>
      <c r="B305" s="123"/>
      <c r="C305" s="6"/>
      <c r="D305" s="8" t="s">
        <v>438</v>
      </c>
      <c r="E305" s="8"/>
      <c r="H305" s="30"/>
      <c r="I305" s="30"/>
      <c r="J305" s="57"/>
      <c r="K305" s="57"/>
      <c r="L305" s="52"/>
      <c r="N305" s="108"/>
      <c r="O305" s="109"/>
      <c r="P305" s="30"/>
      <c r="Q305" s="31"/>
      <c r="R305" s="29"/>
      <c r="S305" s="109"/>
      <c r="T305" s="22"/>
      <c r="U305" s="29"/>
      <c r="V305" s="23"/>
      <c r="W305" s="54"/>
      <c r="X305" s="111"/>
      <c r="Y305" s="25"/>
      <c r="Z305" s="29"/>
      <c r="AA305" s="126"/>
      <c r="AB305" s="53"/>
      <c r="AC305" s="17"/>
      <c r="AD305" s="29"/>
      <c r="AE305" s="17"/>
      <c r="AF305" s="112" t="s">
        <v>10</v>
      </c>
      <c r="AG305" s="17"/>
      <c r="AJ305" s="29"/>
      <c r="AK305" s="126"/>
      <c r="AL305" s="53"/>
      <c r="AO305" s="126"/>
      <c r="AP305" s="52"/>
      <c r="AQ305" s="114"/>
      <c r="AR305" s="29"/>
      <c r="AS305" s="126"/>
      <c r="AT305" s="52"/>
      <c r="AU305" s="114"/>
      <c r="AV305" s="52"/>
      <c r="AW305" s="114"/>
      <c r="AX305" s="59"/>
      <c r="AY305" s="17"/>
      <c r="AZ305" s="63"/>
      <c r="BA305" s="109"/>
      <c r="BB305" s="29"/>
      <c r="BC305" s="109"/>
      <c r="BD305" s="115"/>
      <c r="BE305" s="17"/>
      <c r="BF305" s="29"/>
      <c r="BG305" s="109"/>
      <c r="BH305" s="63"/>
      <c r="BI305" s="17"/>
      <c r="BJ305" s="29"/>
      <c r="BK305" s="109"/>
      <c r="BL305" s="29"/>
      <c r="BM305" s="17"/>
      <c r="BN305" s="29"/>
      <c r="BO305" s="17"/>
      <c r="BP305" s="52"/>
      <c r="BQ305" s="114"/>
      <c r="BR305" s="117"/>
      <c r="BS305" s="118"/>
      <c r="BT305" s="29"/>
      <c r="BU305" s="17"/>
      <c r="BV305" s="29"/>
      <c r="BW305" s="17"/>
      <c r="BX305" s="29"/>
      <c r="BY305" s="17"/>
      <c r="BZ305" s="119"/>
      <c r="CA305" s="114"/>
      <c r="CB305" s="29"/>
      <c r="CC305" s="17"/>
      <c r="CD305" s="29"/>
      <c r="CE305" s="53"/>
      <c r="CF305" s="30"/>
      <c r="CG305" s="31"/>
      <c r="CH305" s="29"/>
      <c r="CI305" s="57"/>
      <c r="CJ305" s="29"/>
      <c r="CK305" s="17"/>
      <c r="CL305" s="29"/>
      <c r="CM305" s="17"/>
      <c r="CN305" s="29"/>
      <c r="CO305" s="17"/>
      <c r="CP305" s="29"/>
      <c r="CQ305" s="17"/>
      <c r="CR305" s="29"/>
      <c r="CS305" s="17"/>
      <c r="CT305" s="53"/>
      <c r="CU305" s="109"/>
      <c r="CV305" s="29"/>
      <c r="CW305" s="17"/>
      <c r="CX305" s="29"/>
      <c r="CY305" s="17"/>
      <c r="CZ305" s="17"/>
      <c r="DA305" s="17"/>
      <c r="DB305" s="30"/>
      <c r="DC305" s="31"/>
    </row>
    <row r="306" spans="1:108" ht="19.149999999999999" customHeight="1" x14ac:dyDescent="0.3">
      <c r="A306">
        <v>250</v>
      </c>
      <c r="B306" s="123"/>
      <c r="C306" s="6" t="s">
        <v>2367</v>
      </c>
      <c r="D306" s="8"/>
      <c r="E306" s="8"/>
      <c r="H306" s="30"/>
      <c r="I306" s="30"/>
      <c r="J306" s="126"/>
      <c r="K306" s="126"/>
      <c r="L306" s="52"/>
      <c r="N306" s="108"/>
      <c r="O306" s="109"/>
      <c r="P306" s="30"/>
      <c r="Q306" s="31"/>
      <c r="R306" s="29"/>
      <c r="S306" s="109"/>
      <c r="T306" s="22"/>
      <c r="U306" s="29"/>
      <c r="V306" s="23"/>
      <c r="W306" s="54"/>
      <c r="X306" s="111"/>
      <c r="Y306" s="25"/>
      <c r="Z306" s="29"/>
      <c r="AA306" s="126"/>
      <c r="AB306" s="53"/>
      <c r="AC306" s="17"/>
      <c r="AD306" s="29"/>
      <c r="AE306" s="17"/>
      <c r="AF306" s="112" t="s">
        <v>10</v>
      </c>
      <c r="AG306" s="17"/>
      <c r="AJ306" s="29"/>
      <c r="AK306" s="126"/>
      <c r="AL306" s="53"/>
      <c r="AO306" s="126"/>
      <c r="AP306" s="52"/>
      <c r="AQ306" s="114"/>
      <c r="AR306" s="29"/>
      <c r="AS306" s="126"/>
      <c r="AT306" s="52"/>
      <c r="AU306" s="114"/>
      <c r="AV306" s="52"/>
      <c r="AW306" s="114"/>
      <c r="AX306" s="59"/>
      <c r="AY306" s="17"/>
      <c r="AZ306" s="63"/>
      <c r="BA306" s="109"/>
      <c r="BB306" s="29"/>
      <c r="BC306" s="109"/>
      <c r="BD306" s="115"/>
      <c r="BE306" s="17"/>
      <c r="BF306" s="29"/>
      <c r="BG306" s="109"/>
      <c r="BH306" s="63"/>
      <c r="BI306" s="17"/>
      <c r="BJ306" s="29"/>
      <c r="BK306" s="109"/>
      <c r="BL306" s="29"/>
      <c r="BM306" s="17"/>
      <c r="BN306" s="29"/>
      <c r="BO306" s="17"/>
      <c r="BP306" s="52"/>
      <c r="BQ306" s="114"/>
      <c r="BR306" s="117"/>
      <c r="BS306" s="118"/>
      <c r="BT306" s="29"/>
      <c r="BU306" s="17"/>
      <c r="BV306" s="29"/>
      <c r="BW306" s="17"/>
      <c r="BX306" s="29"/>
      <c r="BY306" s="17"/>
      <c r="BZ306" s="119"/>
      <c r="CA306" s="114"/>
      <c r="CB306" s="29"/>
      <c r="CC306" s="17"/>
      <c r="CD306" s="29"/>
      <c r="CE306" s="53"/>
      <c r="CF306" s="30"/>
      <c r="CG306" s="31"/>
      <c r="CH306" s="29"/>
      <c r="CI306" s="57"/>
      <c r="CJ306" s="29"/>
      <c r="CK306" s="17"/>
      <c r="CL306" s="29"/>
      <c r="CM306" s="17"/>
      <c r="CN306" s="29"/>
      <c r="CO306" s="17"/>
      <c r="CP306" s="29"/>
      <c r="CQ306" s="17"/>
      <c r="CR306" s="29"/>
      <c r="CS306" s="17"/>
      <c r="CT306" s="53"/>
      <c r="CU306" s="109"/>
      <c r="CV306" s="29"/>
      <c r="CW306" s="17"/>
      <c r="CX306" s="29"/>
      <c r="CY306" s="17"/>
      <c r="CZ306" s="17"/>
      <c r="DA306" s="17"/>
      <c r="DB306" s="30" t="s">
        <v>10</v>
      </c>
      <c r="DC306" s="31" t="s">
        <v>10</v>
      </c>
    </row>
    <row r="307" spans="1:108" ht="19.149999999999999" customHeight="1" x14ac:dyDescent="0.3">
      <c r="A307" s="105">
        <v>251</v>
      </c>
      <c r="B307" s="294"/>
      <c r="C307" s="295">
        <v>201</v>
      </c>
      <c r="D307" s="295" t="s">
        <v>439</v>
      </c>
      <c r="E307" s="295"/>
      <c r="F307" s="237" t="s">
        <v>399</v>
      </c>
      <c r="G307" s="271" t="s">
        <v>2368</v>
      </c>
      <c r="H307" s="113" t="s">
        <v>10</v>
      </c>
      <c r="I307" s="113"/>
      <c r="J307" s="126"/>
      <c r="K307" s="126"/>
      <c r="L307" s="52" t="s">
        <v>402</v>
      </c>
      <c r="M307" s="19" t="s">
        <v>2369</v>
      </c>
      <c r="N307" s="260" t="s">
        <v>402</v>
      </c>
      <c r="O307" s="126" t="s">
        <v>2370</v>
      </c>
      <c r="P307" s="30" t="s">
        <v>399</v>
      </c>
      <c r="Q307" s="31" t="s">
        <v>2371</v>
      </c>
      <c r="R307" s="57" t="s">
        <v>399</v>
      </c>
      <c r="S307" s="57" t="s">
        <v>440</v>
      </c>
      <c r="T307" s="135" t="s">
        <v>399</v>
      </c>
      <c r="U307" s="57"/>
      <c r="V307" s="296"/>
      <c r="W307" s="296"/>
      <c r="X307" s="297" t="s">
        <v>399</v>
      </c>
      <c r="Y307" s="298" t="s">
        <v>2372</v>
      </c>
      <c r="Z307" s="57" t="s">
        <v>399</v>
      </c>
      <c r="AA307" s="57" t="s">
        <v>2373</v>
      </c>
      <c r="AB307" s="53" t="s">
        <v>399</v>
      </c>
      <c r="AC307" s="57" t="s">
        <v>2374</v>
      </c>
      <c r="AD307" s="107" t="s">
        <v>402</v>
      </c>
      <c r="AE307" s="57" t="s">
        <v>2375</v>
      </c>
      <c r="AF307" s="299" t="s">
        <v>399</v>
      </c>
      <c r="AG307" s="57" t="s">
        <v>2376</v>
      </c>
      <c r="AH307" s="30" t="s">
        <v>399</v>
      </c>
      <c r="AI307" s="31" t="s">
        <v>2377</v>
      </c>
      <c r="AJ307" s="126" t="s">
        <v>399</v>
      </c>
      <c r="AK307" s="57" t="s">
        <v>2378</v>
      </c>
      <c r="AL307" s="53" t="s">
        <v>399</v>
      </c>
      <c r="AM307" s="113" t="s">
        <v>2379</v>
      </c>
      <c r="AN307" s="274" t="s">
        <v>399</v>
      </c>
      <c r="AO307" s="57" t="s">
        <v>2380</v>
      </c>
      <c r="AP307" s="52" t="s">
        <v>402</v>
      </c>
      <c r="AQ307" s="114" t="s">
        <v>2381</v>
      </c>
      <c r="AR307" s="29" t="s">
        <v>399</v>
      </c>
      <c r="AS307" s="57" t="s">
        <v>441</v>
      </c>
      <c r="AT307" s="52" t="s">
        <v>402</v>
      </c>
      <c r="AU307" s="114" t="s">
        <v>2382</v>
      </c>
      <c r="AV307" s="52" t="s">
        <v>402</v>
      </c>
      <c r="AW307" s="114" t="s">
        <v>442</v>
      </c>
      <c r="AX307" s="59" t="s">
        <v>399</v>
      </c>
      <c r="AY307" s="57" t="s">
        <v>2383</v>
      </c>
      <c r="AZ307" s="53" t="s">
        <v>399</v>
      </c>
      <c r="BA307" s="57" t="s">
        <v>2384</v>
      </c>
      <c r="BB307" s="53" t="s">
        <v>399</v>
      </c>
      <c r="BC307" s="57" t="s">
        <v>2385</v>
      </c>
      <c r="BD307" s="115" t="s">
        <v>399</v>
      </c>
      <c r="BE307" s="300" t="s">
        <v>2386</v>
      </c>
      <c r="BF307" s="29" t="s">
        <v>399</v>
      </c>
      <c r="BG307" s="57" t="s">
        <v>2387</v>
      </c>
      <c r="BH307" s="63" t="s">
        <v>399</v>
      </c>
      <c r="BI307" s="57" t="s">
        <v>2388</v>
      </c>
      <c r="BJ307" s="29" t="s">
        <v>399</v>
      </c>
      <c r="BK307" s="57" t="s">
        <v>2389</v>
      </c>
      <c r="BL307" s="29" t="s">
        <v>433</v>
      </c>
      <c r="BM307" s="17" t="s">
        <v>434</v>
      </c>
      <c r="BN307" s="53" t="s">
        <v>399</v>
      </c>
      <c r="BO307" s="57" t="s">
        <v>2390</v>
      </c>
      <c r="BP307" s="52" t="s">
        <v>399</v>
      </c>
      <c r="BQ307" s="114" t="s">
        <v>2391</v>
      </c>
      <c r="BR307" s="117" t="s">
        <v>399</v>
      </c>
      <c r="BS307" s="301" t="s">
        <v>443</v>
      </c>
      <c r="BT307" s="29" t="s">
        <v>2392</v>
      </c>
      <c r="BU307" s="57" t="s">
        <v>2393</v>
      </c>
      <c r="BV307" s="53" t="s">
        <v>399</v>
      </c>
      <c r="BW307" s="57"/>
      <c r="BX307" s="53" t="s">
        <v>399</v>
      </c>
      <c r="BY307" s="57" t="s">
        <v>2394</v>
      </c>
      <c r="BZ307" s="119" t="s">
        <v>402</v>
      </c>
      <c r="CA307" s="114"/>
      <c r="CB307" s="57"/>
      <c r="CC307" s="57"/>
      <c r="CD307" s="29" t="s">
        <v>399</v>
      </c>
      <c r="CE307" s="57" t="s">
        <v>2395</v>
      </c>
      <c r="CF307" s="30" t="s">
        <v>399</v>
      </c>
      <c r="CG307" s="31" t="s">
        <v>444</v>
      </c>
      <c r="CH307" s="53" t="s">
        <v>399</v>
      </c>
      <c r="CI307" s="57" t="s">
        <v>2396</v>
      </c>
      <c r="CJ307" s="29" t="s">
        <v>399</v>
      </c>
      <c r="CK307" s="57" t="s">
        <v>2397</v>
      </c>
      <c r="CL307" s="29" t="s">
        <v>399</v>
      </c>
      <c r="CM307" s="57" t="s">
        <v>2398</v>
      </c>
      <c r="CN307" s="53" t="s">
        <v>399</v>
      </c>
      <c r="CO307" s="57" t="s">
        <v>2399</v>
      </c>
      <c r="CP307" s="53" t="s">
        <v>402</v>
      </c>
      <c r="CQ307" s="57"/>
      <c r="CR307" s="53" t="s">
        <v>399</v>
      </c>
      <c r="CS307" s="57" t="s">
        <v>445</v>
      </c>
      <c r="CT307" s="53" t="s">
        <v>402</v>
      </c>
      <c r="CU307" s="57" t="s">
        <v>2400</v>
      </c>
      <c r="CV307" s="29" t="s">
        <v>399</v>
      </c>
      <c r="CW307" s="57" t="s">
        <v>2401</v>
      </c>
      <c r="CX307" s="29" t="s">
        <v>399</v>
      </c>
      <c r="CY307" s="57" t="s">
        <v>2402</v>
      </c>
      <c r="CZ307" s="57" t="s">
        <v>399</v>
      </c>
      <c r="DA307" s="57" t="s">
        <v>2403</v>
      </c>
      <c r="DB307" s="30" t="s">
        <v>402</v>
      </c>
      <c r="DC307" s="31" t="s">
        <v>2404</v>
      </c>
      <c r="DD307" t="s">
        <v>10</v>
      </c>
    </row>
    <row r="308" spans="1:108" ht="19.149999999999999" customHeight="1" x14ac:dyDescent="0.3">
      <c r="A308">
        <v>252</v>
      </c>
      <c r="B308" s="123"/>
      <c r="C308" s="6"/>
      <c r="D308" s="8" t="s">
        <v>446</v>
      </c>
      <c r="E308" s="8"/>
      <c r="H308" s="30"/>
      <c r="I308" s="30"/>
      <c r="J308" s="126"/>
      <c r="K308" s="126"/>
      <c r="L308" s="52"/>
      <c r="N308" s="260"/>
      <c r="O308" s="302" t="s">
        <v>2405</v>
      </c>
      <c r="P308" s="30" t="s">
        <v>10</v>
      </c>
      <c r="Q308" s="31"/>
      <c r="R308" s="29"/>
      <c r="S308" s="109"/>
      <c r="T308" s="22"/>
      <c r="U308" s="29"/>
      <c r="V308" s="23" t="s">
        <v>399</v>
      </c>
      <c r="W308" s="54" t="s">
        <v>2406</v>
      </c>
      <c r="X308" s="111"/>
      <c r="Y308" s="25"/>
      <c r="Z308" s="29" t="s">
        <v>10</v>
      </c>
      <c r="AA308" s="126"/>
      <c r="AB308" s="29"/>
      <c r="AC308" s="17"/>
      <c r="AD308" s="29"/>
      <c r="AE308" s="17"/>
      <c r="AF308" s="299"/>
      <c r="AG308" s="57" t="s">
        <v>2407</v>
      </c>
      <c r="AH308" s="30" t="s">
        <v>10</v>
      </c>
      <c r="AJ308" s="29"/>
      <c r="AK308" s="126"/>
      <c r="AL308" s="53"/>
      <c r="AO308" s="126"/>
      <c r="AP308" s="52"/>
      <c r="AQ308" s="114"/>
      <c r="AR308" s="29"/>
      <c r="AS308" s="126"/>
      <c r="AT308" s="52"/>
      <c r="AU308" s="114"/>
      <c r="AV308" s="52"/>
      <c r="AW308" s="114"/>
      <c r="AX308" s="59"/>
      <c r="AY308" s="17"/>
      <c r="AZ308" s="29"/>
      <c r="BA308" s="109"/>
      <c r="BB308" s="29"/>
      <c r="BC308" s="109"/>
      <c r="BD308" s="115"/>
      <c r="BE308" s="218"/>
      <c r="BF308" s="29"/>
      <c r="BG308" s="109"/>
      <c r="BH308" s="63"/>
      <c r="BI308" s="17"/>
      <c r="BJ308" s="29"/>
      <c r="BK308" s="109"/>
      <c r="BL308" s="29"/>
      <c r="BM308" s="17"/>
      <c r="BN308" s="29"/>
      <c r="BO308" s="17"/>
      <c r="BP308" s="52"/>
      <c r="BQ308" s="114"/>
      <c r="BR308" s="117"/>
      <c r="BS308" s="118"/>
      <c r="BT308" s="29"/>
      <c r="BU308" s="17"/>
      <c r="BV308" s="29"/>
      <c r="BW308" s="17"/>
      <c r="BX308" s="29"/>
      <c r="BY308" s="17"/>
      <c r="BZ308" s="119"/>
      <c r="CA308" s="114"/>
      <c r="CB308" s="29"/>
      <c r="CC308" s="17"/>
      <c r="CD308" s="29"/>
      <c r="CE308" s="29"/>
      <c r="CF308" s="6"/>
      <c r="CH308" s="29"/>
      <c r="CI308" s="17"/>
      <c r="CJ308" s="29"/>
      <c r="CK308" s="17"/>
      <c r="CL308" s="29"/>
      <c r="CM308" s="57"/>
      <c r="CN308" s="29"/>
      <c r="CO308" s="17"/>
      <c r="CP308" s="29"/>
      <c r="CQ308" s="17"/>
      <c r="CR308" s="29"/>
      <c r="CS308" s="17"/>
      <c r="CT308" s="29"/>
      <c r="CU308" s="17"/>
      <c r="CV308" s="29"/>
      <c r="CW308" s="17"/>
      <c r="CX308" s="29"/>
      <c r="CY308" s="17"/>
      <c r="CZ308" s="17"/>
      <c r="DA308" s="17"/>
      <c r="DB308" s="6"/>
    </row>
    <row r="309" spans="1:108" x14ac:dyDescent="0.3">
      <c r="C309"/>
      <c r="D309"/>
      <c r="E309"/>
      <c r="J309" s="31"/>
      <c r="K309" s="126"/>
      <c r="L309" s="114"/>
      <c r="N309" s="261"/>
      <c r="P309" s="31"/>
      <c r="T309" s="126"/>
      <c r="V309" s="291"/>
      <c r="W309" s="279"/>
      <c r="Z309" s="291"/>
      <c r="AB309" s="291"/>
      <c r="AD309" s="291"/>
      <c r="AF309" s="291"/>
      <c r="AH309" s="291"/>
      <c r="AJ309" s="291"/>
      <c r="AL309" s="291"/>
      <c r="AN309" s="291"/>
      <c r="AP309" s="114"/>
      <c r="AR309" s="291"/>
      <c r="AT309" s="114"/>
      <c r="AV309" s="114"/>
      <c r="AX309" s="291"/>
      <c r="AZ309" s="291"/>
      <c r="BB309" s="291"/>
      <c r="BD309" s="291"/>
      <c r="BF309" s="291"/>
      <c r="BH309" s="291"/>
      <c r="BJ309" s="291"/>
      <c r="BL309" s="291"/>
      <c r="BN309" s="291"/>
      <c r="BP309" s="114"/>
      <c r="BR309" s="291"/>
      <c r="BT309" s="291"/>
      <c r="BV309" s="291"/>
      <c r="BX309" s="291"/>
      <c r="CB309" s="291"/>
      <c r="CD309" s="291"/>
      <c r="CH309" s="291"/>
      <c r="CJ309" s="291"/>
      <c r="CL309" s="291"/>
      <c r="CN309" s="291"/>
      <c r="CP309" s="291"/>
      <c r="CR309" s="291"/>
      <c r="CT309" s="291"/>
      <c r="CV309" s="291"/>
      <c r="CX309" s="291"/>
      <c r="CZ309" s="291"/>
      <c r="DB309" s="291"/>
      <c r="DC309" s="306"/>
    </row>
    <row r="310" spans="1:108" s="216" customFormat="1" thickBot="1" x14ac:dyDescent="0.3">
      <c r="C310" s="307"/>
      <c r="D310" s="308" t="s">
        <v>447</v>
      </c>
      <c r="E310" s="597"/>
      <c r="F310" s="635" t="s">
        <v>512</v>
      </c>
      <c r="G310" s="635"/>
      <c r="H310" s="634" t="s">
        <v>513</v>
      </c>
      <c r="I310" s="634"/>
      <c r="J310" s="634" t="s">
        <v>514</v>
      </c>
      <c r="K310" s="634"/>
      <c r="L310" s="638" t="s">
        <v>515</v>
      </c>
      <c r="M310" s="638"/>
      <c r="N310" s="639" t="s">
        <v>516</v>
      </c>
      <c r="O310" s="639"/>
      <c r="P310" s="634" t="s">
        <v>517</v>
      </c>
      <c r="Q310" s="634"/>
      <c r="R310" s="635" t="s">
        <v>2</v>
      </c>
      <c r="S310" s="635"/>
      <c r="T310" s="634" t="s">
        <v>518</v>
      </c>
      <c r="U310" s="636"/>
      <c r="V310" s="634" t="s">
        <v>519</v>
      </c>
      <c r="W310" s="634"/>
      <c r="X310" s="635" t="s">
        <v>520</v>
      </c>
      <c r="Y310" s="635"/>
      <c r="Z310" s="635" t="s">
        <v>521</v>
      </c>
      <c r="AA310" s="635"/>
      <c r="AB310" s="635" t="s">
        <v>522</v>
      </c>
      <c r="AC310" s="635"/>
      <c r="AD310" s="635" t="s">
        <v>523</v>
      </c>
      <c r="AE310" s="635"/>
      <c r="AF310" s="635" t="s">
        <v>524</v>
      </c>
      <c r="AG310" s="635"/>
      <c r="AH310" s="635" t="s">
        <v>525</v>
      </c>
      <c r="AI310" s="635"/>
      <c r="AJ310" s="635" t="s">
        <v>526</v>
      </c>
      <c r="AK310" s="635"/>
      <c r="AL310" s="635" t="s">
        <v>527</v>
      </c>
      <c r="AM310" s="635"/>
      <c r="AN310" s="635" t="s">
        <v>528</v>
      </c>
      <c r="AO310" s="635"/>
      <c r="AP310" s="640" t="s">
        <v>529</v>
      </c>
      <c r="AQ310" s="640"/>
      <c r="AR310" s="635" t="s">
        <v>3</v>
      </c>
      <c r="AS310" s="635"/>
      <c r="AT310" s="640" t="s">
        <v>530</v>
      </c>
      <c r="AU310" s="640"/>
      <c r="AV310" s="640" t="s">
        <v>4</v>
      </c>
      <c r="AW310" s="640"/>
      <c r="AX310" s="641" t="s">
        <v>531</v>
      </c>
      <c r="AY310" s="641"/>
      <c r="AZ310" s="641" t="s">
        <v>532</v>
      </c>
      <c r="BA310" s="641"/>
      <c r="BB310" s="641" t="s">
        <v>533</v>
      </c>
      <c r="BC310" s="641"/>
      <c r="BD310" s="642" t="s">
        <v>534</v>
      </c>
      <c r="BE310" s="642"/>
      <c r="BF310" s="635" t="s">
        <v>535</v>
      </c>
      <c r="BG310" s="635"/>
      <c r="BH310" s="641" t="s">
        <v>536</v>
      </c>
      <c r="BI310" s="641"/>
      <c r="BJ310" s="635" t="s">
        <v>537</v>
      </c>
      <c r="BK310" s="635"/>
      <c r="BL310" s="635" t="s">
        <v>5</v>
      </c>
      <c r="BM310" s="635"/>
      <c r="BN310" s="635" t="s">
        <v>538</v>
      </c>
      <c r="BO310" s="635"/>
      <c r="BP310" s="638" t="s">
        <v>539</v>
      </c>
      <c r="BQ310" s="638"/>
      <c r="BR310" s="635" t="s">
        <v>6</v>
      </c>
      <c r="BS310" s="635"/>
      <c r="BT310" s="635" t="s">
        <v>540</v>
      </c>
      <c r="BU310" s="635"/>
      <c r="BV310" s="635" t="s">
        <v>541</v>
      </c>
      <c r="BW310" s="635"/>
      <c r="BX310" s="635" t="s">
        <v>542</v>
      </c>
      <c r="BY310" s="635"/>
      <c r="BZ310" s="638" t="s">
        <v>543</v>
      </c>
      <c r="CA310" s="638"/>
      <c r="CB310" s="635" t="s">
        <v>544</v>
      </c>
      <c r="CC310" s="635"/>
      <c r="CD310" s="635" t="s">
        <v>545</v>
      </c>
      <c r="CE310" s="635"/>
      <c r="CF310" s="634" t="s">
        <v>448</v>
      </c>
      <c r="CG310" s="634"/>
      <c r="CH310" s="635" t="s">
        <v>546</v>
      </c>
      <c r="CI310" s="635"/>
      <c r="CJ310" s="635" t="s">
        <v>547</v>
      </c>
      <c r="CK310" s="635"/>
      <c r="CL310" s="635" t="s">
        <v>548</v>
      </c>
      <c r="CM310" s="635"/>
      <c r="CN310" s="635" t="s">
        <v>549</v>
      </c>
      <c r="CO310" s="635"/>
      <c r="CP310" s="635" t="s">
        <v>550</v>
      </c>
      <c r="CQ310" s="635"/>
      <c r="CR310" s="635" t="s">
        <v>8</v>
      </c>
      <c r="CS310" s="635"/>
      <c r="CT310" s="635" t="s">
        <v>551</v>
      </c>
      <c r="CU310" s="635"/>
      <c r="CV310" s="635" t="s">
        <v>552</v>
      </c>
      <c r="CW310" s="635"/>
      <c r="CX310" s="635" t="s">
        <v>553</v>
      </c>
      <c r="CY310" s="635"/>
      <c r="CZ310" s="635" t="s">
        <v>554</v>
      </c>
      <c r="DA310" s="635"/>
      <c r="DB310" s="635" t="s">
        <v>555</v>
      </c>
      <c r="DC310" s="635"/>
    </row>
    <row r="311" spans="1:108" x14ac:dyDescent="0.3">
      <c r="C311" s="303">
        <f>COUNT(C11:C16)</f>
        <v>5</v>
      </c>
      <c r="D311" s="309" t="s">
        <v>449</v>
      </c>
      <c r="E311" s="309"/>
      <c r="F311">
        <f>DCOUNT(F11:F16,1,F331:F334)</f>
        <v>0</v>
      </c>
      <c r="H311">
        <f>DCOUNTA(H11:H16,1,H331:H334)</f>
        <v>0</v>
      </c>
      <c r="J311">
        <f>DCOUNTA(J11:J16,1,J331:J334)</f>
        <v>0</v>
      </c>
      <c r="K311" s="126"/>
      <c r="L311" s="19">
        <f>DCOUNTA(L11:L16,1,L331:L334)</f>
        <v>0</v>
      </c>
      <c r="N311">
        <f>DCOUNTA(N11:N16,1,N331:N334)</f>
        <v>0</v>
      </c>
      <c r="P311">
        <f>DCOUNTA(P11:P16,1,P331:P334)</f>
        <v>0</v>
      </c>
      <c r="R311">
        <f>DCOUNTA(R11:R16,1,R331:R334)</f>
        <v>0</v>
      </c>
      <c r="T311">
        <f>DCOUNTA(T11:T16,1,T331:T334)</f>
        <v>0</v>
      </c>
      <c r="V311">
        <f>DCOUNTA(V11:V16,1,V331:V334)</f>
        <v>0</v>
      </c>
      <c r="W311" s="279"/>
      <c r="X311">
        <f>DCOUNTA(X11:X16,1,X331:X334)</f>
        <v>0</v>
      </c>
      <c r="Z311">
        <f>DCOUNTA(Z11:Z16,1,Z331:Z334)</f>
        <v>0</v>
      </c>
      <c r="AB311">
        <f>DCOUNTA(AB11:AB16,1,AB331:AB334)</f>
        <v>0</v>
      </c>
      <c r="AD311">
        <f>DCOUNTA(AD11:AD16,1,AD331:AD334)</f>
        <v>0</v>
      </c>
      <c r="AF311">
        <f>DCOUNTA(AF11:AF16,1,AF331:AF334)</f>
        <v>0</v>
      </c>
      <c r="AH311">
        <f>DCOUNTA(AH11:AH16,1,AH331:AH334)</f>
        <v>0</v>
      </c>
      <c r="AJ311">
        <f>DCOUNTA(AJ11:AJ16,1,AJ331:AJ334)</f>
        <v>0</v>
      </c>
      <c r="AL311">
        <f>DCOUNTA(AL11:AL16,1,AL331:AL334)</f>
        <v>0</v>
      </c>
      <c r="AN311">
        <f>DCOUNTA(AN11:AN16,1,AN331:AN334)</f>
        <v>0</v>
      </c>
      <c r="AP311" s="19">
        <f>DCOUNTA(AP11:AP16,1,AP331:AP334)</f>
        <v>0</v>
      </c>
      <c r="AR311">
        <f>DCOUNTA(AR11:AR16,1,AR331:AR334)</f>
        <v>0</v>
      </c>
      <c r="AT311" s="19">
        <f>DCOUNTA(AT11:AT16,1,AT331:AT334)</f>
        <v>0</v>
      </c>
      <c r="AV311" s="19">
        <f>DCOUNTA(AV11:AV16,1,AV331:AV334)</f>
        <v>0</v>
      </c>
      <c r="AX311">
        <f>DCOUNTA(AX11:AX16,1,AX331:AX334)</f>
        <v>0</v>
      </c>
      <c r="AZ311">
        <f>DCOUNTA(AZ11:AZ16,1,AZ331:AZ334)</f>
        <v>0</v>
      </c>
      <c r="BB311">
        <f>DCOUNTA(BB11:BB16,1,BB331:BB334)</f>
        <v>0</v>
      </c>
      <c r="BD311">
        <f>DCOUNTA(BD11:BD16,1,BD331:BD334)</f>
        <v>0</v>
      </c>
      <c r="BF311">
        <f>DCOUNTA(BF11:BF16,1,BF331:BF334)</f>
        <v>0</v>
      </c>
      <c r="BH311">
        <f>DCOUNTA(BH11:BH16,1,BH331:BH334)</f>
        <v>0</v>
      </c>
      <c r="BJ311">
        <f>DCOUNTA(BJ11:BJ16,1,BJ331:BJ334)</f>
        <v>0</v>
      </c>
      <c r="BL311">
        <f>DCOUNTA(BL11:BL16,1,BL331:BL334)</f>
        <v>0</v>
      </c>
      <c r="BN311">
        <f>DCOUNTA(BN11:BN16,1,BN331:BN334)</f>
        <v>0</v>
      </c>
      <c r="BP311" s="19">
        <f>DCOUNTA(BP11:BP16,1,BP331:BP334)</f>
        <v>0</v>
      </c>
      <c r="BR311">
        <f>DCOUNTA(BR11:BR16,1,BR331:BR334)</f>
        <v>0</v>
      </c>
      <c r="BT311">
        <f>DCOUNTA(BT11:BT16,1,BT331:BT334)</f>
        <v>0</v>
      </c>
      <c r="BV311">
        <f>DCOUNTA(BV11:BV16,1,BV331:BV334)</f>
        <v>0</v>
      </c>
      <c r="BX311">
        <f>DCOUNTA(BX11:BX16,1,BX331:BX334)</f>
        <v>0</v>
      </c>
      <c r="BZ311" s="19">
        <f>DCOUNTA(BZ11:BZ16,1,BZ331:BZ334)</f>
        <v>0</v>
      </c>
      <c r="CB311">
        <f>DCOUNTA(CB11:CB16,1,CB331:CB334)</f>
        <v>0</v>
      </c>
      <c r="CD311">
        <f>DCOUNTA(CD11:CD16,1,CD331:CD334)</f>
        <v>0</v>
      </c>
      <c r="CF311">
        <f>DCOUNTA(CF11:CF16,1,CF331:CF334)</f>
        <v>0</v>
      </c>
      <c r="CH311">
        <f>DCOUNTA(CH11:CH16,1,CH331:CH334)</f>
        <v>0</v>
      </c>
      <c r="CJ311">
        <f>DCOUNTA(CJ11:CJ16,1,CJ331:CJ334)</f>
        <v>0</v>
      </c>
      <c r="CL311">
        <f>DCOUNTA(CL11:CL16,1,CL331:CL334)</f>
        <v>0</v>
      </c>
      <c r="CN311">
        <f>DCOUNTA(CN11:CN16,1,CN331:CN334)</f>
        <v>0</v>
      </c>
      <c r="CP311">
        <f>DCOUNTA(CP11:CP16,1,CP331:CP334)</f>
        <v>0</v>
      </c>
      <c r="CR311">
        <f>DCOUNTA(CR11:CR16,1,CR331:CR334)</f>
        <v>0</v>
      </c>
      <c r="CT311">
        <f>DCOUNTA(CT11:CT16,1,CT331:CT334)</f>
        <v>0</v>
      </c>
      <c r="CV311">
        <f>DCOUNTA(CV11:CV16,1,CV331:CV334)</f>
        <v>0</v>
      </c>
      <c r="CX311">
        <f>DCOUNTA(CX11:CX16,1,CX331:CX334)</f>
        <v>0</v>
      </c>
      <c r="CZ311">
        <f>DCOUNTA(CZ11:CZ16,1,CZ331:CZ334)</f>
        <v>0</v>
      </c>
      <c r="DB311">
        <f>DCOUNTA(DB11:DB16,1,DB331:DB334)</f>
        <v>0</v>
      </c>
      <c r="DC311" s="306"/>
    </row>
    <row r="312" spans="1:108" x14ac:dyDescent="0.3">
      <c r="C312" s="303">
        <f>COUNT(C18:C22)</f>
        <v>5</v>
      </c>
      <c r="D312" s="309" t="s">
        <v>450</v>
      </c>
      <c r="E312" s="309"/>
      <c r="F312">
        <f>DCOUNT(F18:F22,1,F331:F334)</f>
        <v>0</v>
      </c>
      <c r="H312">
        <f>DCOUNTA(H18:H22,1,H331:H334)</f>
        <v>0</v>
      </c>
      <c r="J312">
        <f>DCOUNTA(J18:J22,1,J331:J334)</f>
        <v>0</v>
      </c>
      <c r="K312" s="126"/>
      <c r="L312" s="19">
        <f>DCOUNTA(L18:L22,1,L331:L334)</f>
        <v>0</v>
      </c>
      <c r="N312">
        <f>DCOUNTA(N18:N22,1,N331:N334)</f>
        <v>0</v>
      </c>
      <c r="P312">
        <f>DCOUNTA(P18:P22,1,P331:P334)</f>
        <v>0</v>
      </c>
      <c r="R312">
        <f>DCOUNTA(R18:R22,1,R331:R334)</f>
        <v>0</v>
      </c>
      <c r="T312">
        <f>DCOUNTA(T18:T22,1,T331:T334)</f>
        <v>0</v>
      </c>
      <c r="V312">
        <f>DCOUNTA(V18:V22,1,V331:V334)</f>
        <v>0</v>
      </c>
      <c r="W312" s="279"/>
      <c r="X312">
        <f>DCOUNTA(X18:X22,1,X331:X334)</f>
        <v>0</v>
      </c>
      <c r="Z312">
        <f>DCOUNTA(Z18:Z22,1,Z331:Z334)</f>
        <v>0</v>
      </c>
      <c r="AB312">
        <f>DCOUNTA(AB18:AB22,1,AB331:AB334)</f>
        <v>0</v>
      </c>
      <c r="AD312">
        <f>DCOUNTA(AD18:AD22,1,AD331:AD334)</f>
        <v>0</v>
      </c>
      <c r="AF312">
        <f>DCOUNTA(AF18:AF22,1,AF331:AF334)</f>
        <v>0</v>
      </c>
      <c r="AH312">
        <f>DCOUNTA(AH18:AH22,1,AH331:AH334)</f>
        <v>0</v>
      </c>
      <c r="AJ312">
        <f>DCOUNTA(AJ18:AJ22,1,AJ331:AJ334)</f>
        <v>0</v>
      </c>
      <c r="AL312">
        <f>DCOUNTA(AL18:AL22,1,AL331:AL334)</f>
        <v>0</v>
      </c>
      <c r="AN312">
        <f>DCOUNTA(AN18:AN22,1,AN331:AN334)</f>
        <v>0</v>
      </c>
      <c r="AP312" s="19">
        <f>DCOUNTA(AP18:AP22,1,AP331:AP334)</f>
        <v>0</v>
      </c>
      <c r="AR312">
        <f>DCOUNTA(AR18:AR22,1,AR331:AR334)</f>
        <v>0</v>
      </c>
      <c r="AT312" s="19">
        <f>DCOUNTA(AT18:AT22,1,AT331:AT334)</f>
        <v>0</v>
      </c>
      <c r="AV312" s="19">
        <f>DCOUNTA(AV18:AV22,1,AV331:AV334)</f>
        <v>0</v>
      </c>
      <c r="AX312">
        <f>DCOUNTA(AX18:AX22,1,AX331:AX334)</f>
        <v>0</v>
      </c>
      <c r="AZ312">
        <f>DCOUNTA(AZ18:AZ22,1,AZ331:AZ334)</f>
        <v>0</v>
      </c>
      <c r="BB312">
        <f>DCOUNTA(BB18:BB22,1,BB331:BB334)</f>
        <v>0</v>
      </c>
      <c r="BD312">
        <f>DCOUNTA(BD18:BD22,1,BD331:BD334)</f>
        <v>0</v>
      </c>
      <c r="BF312">
        <f>DCOUNTA(BF18:BF22,1,BF331:BF334)</f>
        <v>0</v>
      </c>
      <c r="BH312">
        <f>DCOUNTA(BH18:BH22,1,BH331:BH334)</f>
        <v>0</v>
      </c>
      <c r="BJ312">
        <f>DCOUNTA(BJ18:BJ22,1,BJ331:BJ334)</f>
        <v>0</v>
      </c>
      <c r="BL312">
        <f>DCOUNTA(BL18:BL22,1,BL331:BL334)</f>
        <v>0</v>
      </c>
      <c r="BN312">
        <f>DCOUNTA(BN18:BN22,1,BN331:BN334)</f>
        <v>0</v>
      </c>
      <c r="BP312" s="19">
        <f>DCOUNTA(BP18:BP22,1,BP331:BP334)</f>
        <v>0</v>
      </c>
      <c r="BR312">
        <f>DCOUNTA(BR18:BR22,1,BR331:BR334)</f>
        <v>0</v>
      </c>
      <c r="BT312">
        <f>DCOUNTA(BT18:BT22,1,BT331:BT334)</f>
        <v>0</v>
      </c>
      <c r="BV312">
        <f>DCOUNTA(BV18:BV22,1,BV331:BV334)</f>
        <v>0</v>
      </c>
      <c r="BX312">
        <f>DCOUNTA(BX18:BX22,1,BX331:BX334)</f>
        <v>0</v>
      </c>
      <c r="BZ312" s="19">
        <f>DCOUNTA(BZ18:BZ22,1,BZ331:BZ334)</f>
        <v>0</v>
      </c>
      <c r="CB312">
        <f>DCOUNTA(CB18:CB22,1,CB331:CB334)</f>
        <v>0</v>
      </c>
      <c r="CD312">
        <f>DCOUNTA(CD18:CD22,1,CD331:CD334)</f>
        <v>0</v>
      </c>
      <c r="CF312">
        <f>DCOUNTA(CF18:CF22,1,CF331:CF334)</f>
        <v>0</v>
      </c>
      <c r="CH312">
        <f>DCOUNTA(CH18:CH22,1,CH331:CH334)</f>
        <v>0</v>
      </c>
      <c r="CJ312">
        <f>DCOUNTA(CJ18:CJ22,1,CJ331:CJ334)</f>
        <v>0</v>
      </c>
      <c r="CL312">
        <f>DCOUNTA(CL18:CL22,1,CL331:CL334)</f>
        <v>0</v>
      </c>
      <c r="CN312">
        <f>DCOUNTA(CN18:CN22,1,CN331:CN334)</f>
        <v>0</v>
      </c>
      <c r="CP312">
        <f>DCOUNTA(CP18:CP22,1,CP331:CP334)</f>
        <v>0</v>
      </c>
      <c r="CR312">
        <f>DCOUNTA(CR18:CR22,1,CR331:CR334)</f>
        <v>0</v>
      </c>
      <c r="CT312">
        <f>DCOUNTA(CT18:CT22,1,CT331:CT334)</f>
        <v>0</v>
      </c>
      <c r="CV312">
        <f>DCOUNTA(CV18:CV22,1,CV331:CV334)</f>
        <v>0</v>
      </c>
      <c r="CX312">
        <f>DCOUNTA(CX18:CX22,1,CX331:CX334)</f>
        <v>0</v>
      </c>
      <c r="CZ312">
        <f>DCOUNTA(CZ18:CZ22,1,CZ331:CZ334)</f>
        <v>0</v>
      </c>
      <c r="DB312">
        <f>DCOUNTA(DB18:DB22,1,DB331:DB334)</f>
        <v>0</v>
      </c>
      <c r="DC312" s="306"/>
    </row>
    <row r="313" spans="1:108" x14ac:dyDescent="0.3">
      <c r="C313" s="303">
        <f>COUNT(C24:C28)</f>
        <v>5</v>
      </c>
      <c r="D313" s="309" t="s">
        <v>451</v>
      </c>
      <c r="E313" s="309"/>
      <c r="F313">
        <f>DCOUNT(F24:F28,,F331:F334)</f>
        <v>0</v>
      </c>
      <c r="H313">
        <f>DCOUNTA(H24:H28,,H331:H334)</f>
        <v>0</v>
      </c>
      <c r="J313">
        <f>DCOUNTA(J24:J28,,J331:J334)</f>
        <v>0</v>
      </c>
      <c r="K313" s="126"/>
      <c r="L313" s="19">
        <f>DCOUNTA(L24:L28,,L331:L334)</f>
        <v>0</v>
      </c>
      <c r="N313">
        <f>DCOUNTA(N24:N28,,N331:N334)</f>
        <v>0</v>
      </c>
      <c r="P313">
        <f>DCOUNTA(P24:P28,,P331:P334)</f>
        <v>0</v>
      </c>
      <c r="R313">
        <f>DCOUNTA(R24:R28,,R331:R334)</f>
        <v>0</v>
      </c>
      <c r="T313">
        <f>DCOUNTA(T24:T28,,T331:T334)</f>
        <v>0</v>
      </c>
      <c r="V313">
        <f>DCOUNTA(V24:V28,,V331:V334)</f>
        <v>0</v>
      </c>
      <c r="W313" s="279"/>
      <c r="X313">
        <f>DCOUNTA(X24:X28,,X331:X334)</f>
        <v>0</v>
      </c>
      <c r="Z313">
        <f>DCOUNTA(Z24:Z28,,Z331:Z334)</f>
        <v>0</v>
      </c>
      <c r="AB313">
        <f>DCOUNTA(AB24:AB28,,AB331:AB334)</f>
        <v>0</v>
      </c>
      <c r="AD313">
        <f>DCOUNTA(AD24:AD28,,AD331:AD334)</f>
        <v>0</v>
      </c>
      <c r="AF313">
        <f>DCOUNTA(AF24:AF28,,AF331:AF334)</f>
        <v>0</v>
      </c>
      <c r="AH313">
        <f>DCOUNTA(AH24:AH28,,AH331:AH334)</f>
        <v>0</v>
      </c>
      <c r="AJ313">
        <f>DCOUNTA(AJ24:AJ28,,AJ331:AJ334)</f>
        <v>0</v>
      </c>
      <c r="AL313">
        <f>DCOUNTA(AL24:AL28,,AL331:AL334)</f>
        <v>0</v>
      </c>
      <c r="AN313">
        <f>DCOUNTA(AN24:AN28,,AN331:AN334)</f>
        <v>0</v>
      </c>
      <c r="AP313" s="19">
        <f>DCOUNTA(AP24:AP28,,AP331:AP334)</f>
        <v>0</v>
      </c>
      <c r="AR313">
        <f>DCOUNTA(AR24:AR28,,AR331:AR334)</f>
        <v>0</v>
      </c>
      <c r="AT313" s="19">
        <f>DCOUNTA(AT24:AT28,,AT331:AT334)</f>
        <v>0</v>
      </c>
      <c r="AV313" s="19">
        <f>DCOUNTA(AV24:AV28,,AV331:AV334)</f>
        <v>0</v>
      </c>
      <c r="AX313">
        <f>DCOUNTA(AX24:AX28,,AX331:AX334)</f>
        <v>0</v>
      </c>
      <c r="AZ313">
        <f>DCOUNTA(AZ24:AZ28,,AZ331:AZ334)</f>
        <v>0</v>
      </c>
      <c r="BB313">
        <f>DCOUNTA(BB24:BB28,,BB331:BB334)</f>
        <v>0</v>
      </c>
      <c r="BD313">
        <f>DCOUNTA(BD24:BD28,,BD331:BD334)</f>
        <v>0</v>
      </c>
      <c r="BF313">
        <f>DCOUNTA(BF24:BF28,,BF331:BF334)</f>
        <v>0</v>
      </c>
      <c r="BH313">
        <f>DCOUNTA(BH24:BH28,,BH331:BH334)</f>
        <v>0</v>
      </c>
      <c r="BJ313">
        <f>DCOUNTA(BJ24:BJ28,,BJ331:BJ334)</f>
        <v>0</v>
      </c>
      <c r="BL313">
        <f>DCOUNTA(BL24:BL28,,BL331:BL334)</f>
        <v>0</v>
      </c>
      <c r="BN313">
        <f>DCOUNTA(BN24:BN28,,BN331:BN334)</f>
        <v>0</v>
      </c>
      <c r="BP313" s="19">
        <f>DCOUNTA(BP24:BP28,,BP331:BP334)</f>
        <v>0</v>
      </c>
      <c r="BR313">
        <f>DCOUNTA(BR24:BR28,,BR331:BR334)</f>
        <v>0</v>
      </c>
      <c r="BT313">
        <f>DCOUNTA(BT24:BT28,,BT331:BT334)</f>
        <v>0</v>
      </c>
      <c r="BV313">
        <f>DCOUNTA(BV24:BV28,,BV331:BV334)</f>
        <v>0</v>
      </c>
      <c r="BX313">
        <f>DCOUNTA(BX24:BX28,,BX331:BX334)</f>
        <v>0</v>
      </c>
      <c r="BZ313" s="19">
        <f>DCOUNTA(BZ24:BZ28,,BZ331:BZ334)</f>
        <v>0</v>
      </c>
      <c r="CB313">
        <f>DCOUNTA(CB24:CB28,,CB331:CB334)</f>
        <v>0</v>
      </c>
      <c r="CD313">
        <f>DCOUNTA(CD24:CD28,,CD331:CD334)</f>
        <v>0</v>
      </c>
      <c r="CF313">
        <f>DCOUNTA(CF24:CF28,,CF331:CF334)</f>
        <v>0</v>
      </c>
      <c r="CH313">
        <f>DCOUNTA(CH24:CH28,,CH331:CH334)</f>
        <v>0</v>
      </c>
      <c r="CJ313">
        <f>DCOUNTA(CJ24:CJ28,,CJ331:CJ334)</f>
        <v>0</v>
      </c>
      <c r="CL313">
        <f>DCOUNTA(CL24:CL28,,CL331:CL334)</f>
        <v>0</v>
      </c>
      <c r="CN313">
        <f>DCOUNTA(CN24:CN28,,CN331:CN334)</f>
        <v>0</v>
      </c>
      <c r="CP313">
        <f>DCOUNTA(CP24:CP28,,CP331:CP334)</f>
        <v>0</v>
      </c>
      <c r="CR313">
        <f>DCOUNTA(CR24:CR28,,CR331:CR334)</f>
        <v>0</v>
      </c>
      <c r="CT313">
        <f>DCOUNTA(CT24:CT28,,CT331:CT334)</f>
        <v>0</v>
      </c>
      <c r="CV313">
        <f>DCOUNTA(CV24:CV28,,CV331:CV334)</f>
        <v>0</v>
      </c>
      <c r="CX313">
        <f>DCOUNTA(CX24:CX28,,CX331:CX334)</f>
        <v>0</v>
      </c>
      <c r="CZ313">
        <f>DCOUNTA(CZ24:CZ28,,CZ331:CZ334)</f>
        <v>0</v>
      </c>
      <c r="DB313">
        <f>DCOUNTA(DB24:DB28,,DB331:DB334)</f>
        <v>0</v>
      </c>
      <c r="DC313" s="306"/>
    </row>
    <row r="314" spans="1:108" x14ac:dyDescent="0.3">
      <c r="C314" s="303">
        <f>COUNT(C49:C151)</f>
        <v>98</v>
      </c>
      <c r="D314" s="309" t="s">
        <v>452</v>
      </c>
      <c r="E314" s="309"/>
      <c r="F314">
        <f>DCOUNT(F49:F151,1,F331:F334)</f>
        <v>0</v>
      </c>
      <c r="H314">
        <f>DCOUNTA(H49:H151,1,H331:H334)</f>
        <v>0</v>
      </c>
      <c r="J314">
        <f>DCOUNTA(J49:J151,1,J331:J334)</f>
        <v>0</v>
      </c>
      <c r="K314" s="126"/>
      <c r="L314" s="19">
        <f>DCOUNTA(L49:L151,1,L331:L334)</f>
        <v>0</v>
      </c>
      <c r="N314">
        <f>DCOUNTA(N49:N151,1,N331:N334)</f>
        <v>0</v>
      </c>
      <c r="P314">
        <f>DCOUNTA(P49:P151,1,P331:P334)</f>
        <v>0</v>
      </c>
      <c r="R314">
        <f>DCOUNTA(R49:R151,1,R331:R334)</f>
        <v>0</v>
      </c>
      <c r="T314">
        <f>DCOUNTA(T49:T151,1,T331:T334)</f>
        <v>0</v>
      </c>
      <c r="V314">
        <f>DCOUNTA(V49:V151,1,V331:V334)</f>
        <v>0</v>
      </c>
      <c r="W314" s="279"/>
      <c r="X314">
        <f>DCOUNTA(X49:X151,1,X331:X334)</f>
        <v>0</v>
      </c>
      <c r="Z314">
        <f>DCOUNTA(Z49:Z151,1,Z331:Z334)</f>
        <v>0</v>
      </c>
      <c r="AB314">
        <f>DCOUNTA(AB49:AB151,1,AB331:AB334)</f>
        <v>0</v>
      </c>
      <c r="AD314">
        <f>DCOUNTA(AD49:AD151,1,AD331:AD334)</f>
        <v>0</v>
      </c>
      <c r="AF314">
        <f>DCOUNTA(AF49:AF151,1,AF331:AF334)</f>
        <v>0</v>
      </c>
      <c r="AH314">
        <f>DCOUNTA(AH49:AH151,1,AH331:AH334)</f>
        <v>0</v>
      </c>
      <c r="AJ314">
        <f>DCOUNTA(AJ49:AJ151,1,AJ331:AJ334)</f>
        <v>0</v>
      </c>
      <c r="AL314">
        <f>DCOUNTA(AL49:AL151,1,AL331:AL334)</f>
        <v>0</v>
      </c>
      <c r="AN314">
        <f>DCOUNTA(AN49:AN151,1,AN331:AN334)</f>
        <v>0</v>
      </c>
      <c r="AP314" s="19">
        <f>DCOUNTA(AP49:AP151,1,AP331:AP334)</f>
        <v>0</v>
      </c>
      <c r="AR314">
        <f>DCOUNTA(AR49:AR151,1,AR331:AR334)</f>
        <v>0</v>
      </c>
      <c r="AT314" s="19">
        <f>DCOUNTA(AT49:AT151,1,AT331:AT334)</f>
        <v>0</v>
      </c>
      <c r="AV314" s="19">
        <f>DCOUNTA(AV49:AV151,1,AV331:AV334)</f>
        <v>0</v>
      </c>
      <c r="AX314">
        <f>DCOUNTA(AX49:AX151,1,AX331:AX334)</f>
        <v>0</v>
      </c>
      <c r="AZ314">
        <f>DCOUNTA(AZ49:AZ151,1,AZ331:AZ334)</f>
        <v>0</v>
      </c>
      <c r="BB314">
        <f>DCOUNTA(BB49:BB151,1,BB331:BB334)</f>
        <v>0</v>
      </c>
      <c r="BD314">
        <f>DCOUNTA(BD49:BD151,1,BD331:BD334)</f>
        <v>0</v>
      </c>
      <c r="BF314">
        <f>DCOUNTA(BF49:BF151,1,BF331:BF334)</f>
        <v>0</v>
      </c>
      <c r="BH314">
        <f>DCOUNTA(BH49:BH151,1,BH331:BH334)</f>
        <v>0</v>
      </c>
      <c r="BJ314">
        <f>DCOUNTA(BJ49:BJ151,1,BJ331:BJ334)</f>
        <v>0</v>
      </c>
      <c r="BL314">
        <f>DCOUNTA(BL49:BL151,1,BL331:BL334)</f>
        <v>0</v>
      </c>
      <c r="BN314">
        <f>DCOUNTA(BN49:BN151,1,BN331:BN334)</f>
        <v>0</v>
      </c>
      <c r="BP314" s="19">
        <f>DCOUNTA(BP49:BP151,1,BP331:BP334)</f>
        <v>0</v>
      </c>
      <c r="BR314">
        <f>DCOUNTA(BR49:BR151,1,BR331:BR334)</f>
        <v>0</v>
      </c>
      <c r="BT314">
        <f>DCOUNTA(BT49:BT151,1,BT331:BT334)</f>
        <v>0</v>
      </c>
      <c r="BV314">
        <f>DCOUNTA(BV49:BV151,1,BV331:BV334)</f>
        <v>0</v>
      </c>
      <c r="BX314">
        <f>DCOUNTA(BX49:BX151,1,BX331:BX334)</f>
        <v>0</v>
      </c>
      <c r="BZ314" s="19">
        <f>DCOUNTA(BZ49:BZ151,1,BZ331:BZ334)</f>
        <v>0</v>
      </c>
      <c r="CB314">
        <f>DCOUNTA(CB49:CB151,1,CB331:CB334)</f>
        <v>0</v>
      </c>
      <c r="CD314">
        <f>DCOUNTA(CD49:CD151,1,CD331:CD334)</f>
        <v>0</v>
      </c>
      <c r="CF314">
        <f>DCOUNTA(CF49:CF151,1,CF331:CF334)</f>
        <v>0</v>
      </c>
      <c r="CH314">
        <f>DCOUNTA(CH49:CH151,1,CH331:CH334)</f>
        <v>0</v>
      </c>
      <c r="CJ314">
        <f>DCOUNTA(CJ49:CJ151,1,CJ331:CJ334)</f>
        <v>0</v>
      </c>
      <c r="CL314">
        <f>DCOUNTA(CL49:CL151,1,CL331:CL334)</f>
        <v>0</v>
      </c>
      <c r="CN314">
        <f>DCOUNTA(CN49:CN151,1,CN331:CN334)</f>
        <v>0</v>
      </c>
      <c r="CP314">
        <f>DCOUNTA(CP49:CP151,1,CP331:CP334)</f>
        <v>0</v>
      </c>
      <c r="CR314">
        <f>DCOUNTA(CR49:CR151,1,CR331:CR334)</f>
        <v>0</v>
      </c>
      <c r="CT314">
        <f>DCOUNTA(CT49:CT151,1,CT331:CT334)</f>
        <v>0</v>
      </c>
      <c r="CV314">
        <f>DCOUNTA(CV49:CV151,1,CV331:CV334)</f>
        <v>0</v>
      </c>
      <c r="CX314">
        <f>DCOUNTA(CX49:CX151,1,CX331:CX334)</f>
        <v>0</v>
      </c>
      <c r="CZ314">
        <f>DCOUNTA(CZ49:CZ151,1,CZ331:CZ334)</f>
        <v>0</v>
      </c>
      <c r="DB314">
        <f>DCOUNTA(DB49:DB151,1,DB331:DB334)</f>
        <v>0</v>
      </c>
      <c r="DC314" s="306"/>
    </row>
    <row r="315" spans="1:108" x14ac:dyDescent="0.3">
      <c r="C315" s="303">
        <f>COUNT(C30:C35,C44:C47)</f>
        <v>10</v>
      </c>
      <c r="D315" s="309" t="s">
        <v>453</v>
      </c>
      <c r="E315" s="309"/>
      <c r="F315">
        <f>DCOUNT(F30:F35,1,F331:F334)+COUNT(F44:F47)</f>
        <v>4</v>
      </c>
      <c r="H315">
        <f>DCOUNTA(H30:H35,1,H331:H334)+COUNT(H44:H47)</f>
        <v>0</v>
      </c>
      <c r="J315">
        <f>DCOUNTA(J30:J35,1,J331:J334)+COUNT(J44:J47)</f>
        <v>4</v>
      </c>
      <c r="K315" s="126"/>
      <c r="L315" s="310">
        <f>DCOUNTA(L30:L35,1,L331:L334)+COUNT(L44:L47)+1</f>
        <v>4</v>
      </c>
      <c r="N315">
        <f>DCOUNTA(N30:N35,1,N331:N334)+COUNT(N44:N47)</f>
        <v>2</v>
      </c>
      <c r="P315">
        <f>DCOUNTA(P30:P35,1,P331:P334)+COUNT(P44:P47)</f>
        <v>2</v>
      </c>
      <c r="R315">
        <f>DCOUNTA(R30:R35,1,R331:R334)+COUNT(R44:R47)</f>
        <v>4</v>
      </c>
      <c r="T315">
        <f>DCOUNTA(T30:T35,1,T331:T334)+COUNT(T44:T47)</f>
        <v>4</v>
      </c>
      <c r="V315">
        <f>DCOUNTA(V30:V35,1,V331:V334)+COUNT(V44:V47)</f>
        <v>3</v>
      </c>
      <c r="W315" s="279"/>
      <c r="X315">
        <f>DCOUNTA(X30:X35,1,X331:X334)+COUNT(X44:X47)</f>
        <v>4</v>
      </c>
      <c r="Z315">
        <f>DCOUNTA(Z30:Z35,1,Z331:Z334)+COUNT(Z44:Z47)</f>
        <v>4</v>
      </c>
      <c r="AB315">
        <f>DCOUNTA(AB30:AB35,1,AB331:AB334)+COUNT(AB44:AB47)</f>
        <v>4</v>
      </c>
      <c r="AD315">
        <f>DCOUNTA(AD30:AD35,1,AD331:AD334)+COUNT(AD44:AD47)</f>
        <v>4</v>
      </c>
      <c r="AF315">
        <f>DCOUNTA(AF30:AF35,1,AF331:AF334)+COUNT(AF44:AF47)</f>
        <v>0</v>
      </c>
      <c r="AH315">
        <f>DCOUNTA(AH30:AH35,1,AH331:AH334)+COUNT(AH44:AH47)</f>
        <v>2</v>
      </c>
      <c r="AJ315">
        <f>DCOUNTA(AJ30:AJ35,1,AJ331:AJ334)+COUNT(AJ44:AJ47)</f>
        <v>4</v>
      </c>
      <c r="AL315">
        <f>DCOUNTA(AL30:AL35,1,AL331:AL334)+COUNT(AL44:AL47)</f>
        <v>4</v>
      </c>
      <c r="AN315">
        <f>DCOUNTA(AN30:AN35,1,AN331:AN334)+COUNT(AN44:AN47)</f>
        <v>4</v>
      </c>
      <c r="AP315" s="19">
        <f>DCOUNTA(AP30:AP35,1,AP331:AP334)+COUNT(AP44:AP47)</f>
        <v>4</v>
      </c>
      <c r="AR315">
        <f>DCOUNTA(AR30:AR35,1,AR331:AR334)+COUNT(AR44:AR47)</f>
        <v>1</v>
      </c>
      <c r="AT315" s="19">
        <f>DCOUNTA(AT30:AT35,1,AT331:AT334)+COUNT(AT44:AT47)</f>
        <v>4</v>
      </c>
      <c r="AV315" s="19">
        <f>DCOUNTA(AV30:AV35,1,AV331:AV334)+COUNT(AV44:AV47)</f>
        <v>2</v>
      </c>
      <c r="AX315">
        <f>DCOUNTA(AX30:AX35,1,AX331:AX334)+COUNT(AX44:AX47)</f>
        <v>2</v>
      </c>
      <c r="AZ315">
        <f>DCOUNTA(AZ30:AZ35,1,AZ331:AZ334)+COUNT(AZ44:AZ47)</f>
        <v>3</v>
      </c>
      <c r="BB315">
        <f>DCOUNTA(BB30:BB35,1,BB331:BB334)+COUNT(BB44:BB47)</f>
        <v>3</v>
      </c>
      <c r="BD315">
        <f>DCOUNTA(BD30:BD35,1,BD331:BD334)+COUNT(BD44:BD47)</f>
        <v>3</v>
      </c>
      <c r="BF315">
        <f>DCOUNTA(BF30:BF35,1,BF331:BF334)+COUNT(BF44:BF47)</f>
        <v>0</v>
      </c>
      <c r="BH315">
        <f>DCOUNTA(BH30:BH35,1,BH331:BH334)+COUNT(BH44:BH47)</f>
        <v>4</v>
      </c>
      <c r="BJ315">
        <f>DCOUNTA(BJ30:BJ35,1,BJ331:BJ334)+COUNT(BJ44:BJ47)</f>
        <v>4</v>
      </c>
      <c r="BL315">
        <f>DCOUNTA(BL30:BL35,1,BL331:BL334)+COUNT(BL44:BL47)</f>
        <v>0</v>
      </c>
      <c r="BN315">
        <f>DCOUNTA(BN30:BN35,1,BN331:BN334)+COUNT(BN44:BN47)</f>
        <v>4</v>
      </c>
      <c r="BP315" s="19">
        <f>DCOUNTA(BP30:BP35,1,BP331:BP334)+COUNT(BP44:BP47)</f>
        <v>4</v>
      </c>
      <c r="BR315">
        <f>DCOUNTA(BR30:BR35,1,BR331:BR334)+COUNT(BR44:BR47)</f>
        <v>3</v>
      </c>
      <c r="BT315">
        <f>DCOUNTA(BT30:BT35,1,BT331:BT334)+COUNT(BT44:BT47)</f>
        <v>4</v>
      </c>
      <c r="BV315">
        <f>DCOUNTA(BV30:BV35,1,BV331:BV334)+COUNT(BV44:BV47)</f>
        <v>4</v>
      </c>
      <c r="BX315">
        <f>DCOUNTA(BX30:BX35,1,BX331:BX334)+COUNT(BX44:BX47)</f>
        <v>2</v>
      </c>
      <c r="BZ315" s="19">
        <f>DCOUNTA(BZ30:BZ35,1,BZ331:BZ334)+COUNT(BZ44:BZ47)</f>
        <v>4</v>
      </c>
      <c r="CB315">
        <f>DCOUNTA(CB30:CB35,1,CB331:CB334)+COUNT(CB44:CB47)</f>
        <v>0</v>
      </c>
      <c r="CD315">
        <f>DCOUNTA(CD30:CD35,1,CD331:CD334)+COUNT(CD44:CD47)</f>
        <v>2</v>
      </c>
      <c r="CF315">
        <f>DCOUNTA(CF30:CF35,1,CF331:CF334)+COUNT(CF44:CF47)</f>
        <v>2</v>
      </c>
      <c r="CH315">
        <f>DCOUNTA(CH30:CH35,1,CH331:CH334)+COUNT(CH44:CH47)</f>
        <v>4</v>
      </c>
      <c r="CJ315">
        <f>DCOUNTA(CJ30:CJ35,1,CJ331:CJ334)+COUNT(CJ44:CJ47)</f>
        <v>4</v>
      </c>
      <c r="CL315">
        <f>DCOUNTA(CL30:CL35,1,CL331:CL334)+COUNT(CL44:CL47)</f>
        <v>4</v>
      </c>
      <c r="CN315">
        <f>DCOUNTA(CN30:CN35,1,CN331:CN334)+COUNT(CN44:CN47)</f>
        <v>4</v>
      </c>
      <c r="CP315">
        <f>DCOUNTA(CP30:CP35,1,CP331:CP334)+COUNT(CP44:CP47)</f>
        <v>4</v>
      </c>
      <c r="CR315">
        <f>DCOUNTA(CR30:CR35,1,CR331:CR334)+COUNT(CR44:CR47)</f>
        <v>4</v>
      </c>
      <c r="CT315">
        <f>DCOUNTA(CT30:CT35,1,CT331:CT334)+COUNT(CT44:CT47)</f>
        <v>2</v>
      </c>
      <c r="CV315">
        <f>DCOUNTA(CV30:CV35,1,CV331:CV334)+COUNT(CV44:CV47)</f>
        <v>4</v>
      </c>
      <c r="CX315">
        <f>DCOUNTA(CX30:CX35,1,CX331:CX334)+COUNT(CX44:CX47)</f>
        <v>4</v>
      </c>
      <c r="CZ315">
        <f>DCOUNTA(CZ30:CZ35,1,CZ331:CZ334)+COUNT(CZ44:CZ47)</f>
        <v>4</v>
      </c>
      <c r="DB315">
        <f>DCOUNTA(DB30:DB35,1,DB331:DB334)+COUNT(DB44:DB47)</f>
        <v>4</v>
      </c>
      <c r="DC315" s="306"/>
    </row>
    <row r="316" spans="1:108" x14ac:dyDescent="0.3">
      <c r="C316" s="303">
        <f>COUNT(C37:C43)</f>
        <v>7</v>
      </c>
      <c r="D316" s="309" t="s">
        <v>454</v>
      </c>
      <c r="E316" s="309"/>
      <c r="F316">
        <f>DCOUNT(F37:F43,1,F331:F334)</f>
        <v>0</v>
      </c>
      <c r="H316">
        <f>DCOUNTA(H37:H43,1,H331:H334)</f>
        <v>0</v>
      </c>
      <c r="J316">
        <f>DCOUNTA(J37:J43,1,J331:J334)</f>
        <v>0</v>
      </c>
      <c r="K316" s="126"/>
      <c r="L316" s="19">
        <f>DCOUNTA(L37:L43,1,L331:L334)</f>
        <v>0</v>
      </c>
      <c r="N316">
        <f>DCOUNTA(N37:N43,1,N331:N334)</f>
        <v>0</v>
      </c>
      <c r="P316">
        <f>DCOUNTA(P37:P43,1,P331:P334)</f>
        <v>0</v>
      </c>
      <c r="R316">
        <f>DCOUNTA(R37:R43,1,R331:R334)</f>
        <v>0</v>
      </c>
      <c r="T316">
        <f>DCOUNTA(T37:T43,1,T331:T334)</f>
        <v>0</v>
      </c>
      <c r="V316">
        <f>DCOUNTA(V37:V43,1,V331:V334)</f>
        <v>0</v>
      </c>
      <c r="W316" s="279"/>
      <c r="X316">
        <f>DCOUNTA(X37:X43,1,X331:X334)</f>
        <v>0</v>
      </c>
      <c r="Z316">
        <f>DCOUNTA(Z37:Z43,1,Z331:Z334)</f>
        <v>0</v>
      </c>
      <c r="AB316">
        <f>DCOUNTA(AB37:AB43,1,AB331:AB334)</f>
        <v>0</v>
      </c>
      <c r="AD316">
        <f>DCOUNTA(AD37:AD43,1,AD331:AD334)</f>
        <v>0</v>
      </c>
      <c r="AF316">
        <f>DCOUNTA(AF37:AF43,1,AF331:AF334)</f>
        <v>0</v>
      </c>
      <c r="AH316">
        <f>DCOUNTA(AH37:AH43,1,AH331:AH334)</f>
        <v>0</v>
      </c>
      <c r="AJ316">
        <f>DCOUNTA(AJ37:AJ43,1,AJ331:AJ334)</f>
        <v>0</v>
      </c>
      <c r="AL316">
        <f>DCOUNTA(AL37:AL43,1,AL331:AL334)</f>
        <v>0</v>
      </c>
      <c r="AN316">
        <f>DCOUNTA(AN37:AN43,1,AN331:AN334)</f>
        <v>0</v>
      </c>
      <c r="AP316" s="19">
        <f>DCOUNTA(AP37:AP43,1,AP331:AP334)</f>
        <v>0</v>
      </c>
      <c r="AR316">
        <f>DCOUNTA(AR37:AR43,1,AR331:AR334)</f>
        <v>0</v>
      </c>
      <c r="AT316" s="19">
        <f>DCOUNTA(AT37:AT43,1,AT331:AT334)</f>
        <v>0</v>
      </c>
      <c r="AV316" s="19">
        <f>DCOUNTA(AV37:AV43,1,AV331:AV334)</f>
        <v>0</v>
      </c>
      <c r="AX316">
        <f>DCOUNTA(AX37:AX43,1,AX331:AX334)</f>
        <v>0</v>
      </c>
      <c r="AZ316">
        <f>DCOUNTA(AZ37:AZ43,1,AZ331:AZ334)</f>
        <v>0</v>
      </c>
      <c r="BB316">
        <f>DCOUNTA(BB37:BB43,1,BB331:BB334)</f>
        <v>0</v>
      </c>
      <c r="BD316">
        <f>DCOUNTA(BD37:BD43,1,BD331:BD334)</f>
        <v>0</v>
      </c>
      <c r="BF316">
        <f>DCOUNTA(BF37:BF43,1,BF331:BF334)</f>
        <v>0</v>
      </c>
      <c r="BH316">
        <f>DCOUNTA(BH37:BH43,1,BH331:BH334)</f>
        <v>0</v>
      </c>
      <c r="BJ316">
        <f>DCOUNTA(BJ37:BJ43,1,BJ331:BJ334)</f>
        <v>0</v>
      </c>
      <c r="BL316">
        <f>DCOUNTA(BL37:BL43,1,BL331:BL334)</f>
        <v>0</v>
      </c>
      <c r="BN316">
        <f>DCOUNTA(BN37:BN43,1,BN331:BN334)</f>
        <v>0</v>
      </c>
      <c r="BP316" s="19">
        <f>DCOUNTA(BP37:BP43,1,BP331:BP334)</f>
        <v>0</v>
      </c>
      <c r="BR316">
        <f>DCOUNTA(BR37:BR43,1,BR331:BR334)</f>
        <v>0</v>
      </c>
      <c r="BT316">
        <f>DCOUNTA(BT37:BT43,1,BT331:BT334)</f>
        <v>0</v>
      </c>
      <c r="BV316">
        <f>DCOUNTA(BV37:BV43,1,BV331:BV334)</f>
        <v>0</v>
      </c>
      <c r="BX316">
        <f>DCOUNTA(BX37:BX43,1,BX331:BX334)</f>
        <v>0</v>
      </c>
      <c r="BZ316" s="19">
        <f>DCOUNTA(BZ37:BZ43,1,BZ331:BZ334)</f>
        <v>0</v>
      </c>
      <c r="CB316">
        <f>DCOUNTA(CB37:CB43,1,CB331:CB334)</f>
        <v>0</v>
      </c>
      <c r="CD316">
        <f>DCOUNTA(CD37:CD43,1,CD331:CD334)</f>
        <v>0</v>
      </c>
      <c r="CF316">
        <f>DCOUNTA(CF37:CF43,1,CF331:CF334)</f>
        <v>0</v>
      </c>
      <c r="CH316">
        <f>DCOUNTA(CH37:CH43,1,CH331:CH334)</f>
        <v>0</v>
      </c>
      <c r="CJ316">
        <f>DCOUNTA(CJ37:CJ43,1,CJ331:CJ334)</f>
        <v>0</v>
      </c>
      <c r="CL316">
        <f>DCOUNTA(CL37:CL43,1,CL331:CL334)</f>
        <v>0</v>
      </c>
      <c r="CN316">
        <f>DCOUNTA(CN37:CN43,1,CN331:CN334)</f>
        <v>0</v>
      </c>
      <c r="CP316">
        <f>DCOUNTA(CP37:CP43,1,CP331:CP334)</f>
        <v>0</v>
      </c>
      <c r="CR316">
        <f>DCOUNTA(CR37:CR43,1,CR331:CR334)</f>
        <v>0</v>
      </c>
      <c r="CT316">
        <f>DCOUNTA(CT37:CT43,1,CT331:CT334)</f>
        <v>0</v>
      </c>
      <c r="CV316">
        <f>DCOUNTA(CV37:CV43,1,CV331:CV334)</f>
        <v>0</v>
      </c>
      <c r="CX316">
        <f>DCOUNTA(CX37:CX43,1,CX331:CX334)</f>
        <v>0</v>
      </c>
      <c r="CZ316">
        <f>DCOUNTA(CZ37:CZ43,1,CZ331:CZ334)</f>
        <v>0</v>
      </c>
      <c r="DB316">
        <f>DCOUNTA(DB37:DB43,1,DB331:DB334)</f>
        <v>0</v>
      </c>
      <c r="DC316" s="306"/>
    </row>
    <row r="317" spans="1:108" x14ac:dyDescent="0.3">
      <c r="C317" s="303">
        <f>COUNT(C153:C160)</f>
        <v>5</v>
      </c>
      <c r="D317" s="309" t="s">
        <v>455</v>
      </c>
      <c r="E317" s="309"/>
      <c r="F317">
        <f>DCOUNT(F153:F160,1,F331:F334)</f>
        <v>0</v>
      </c>
      <c r="H317">
        <f>DCOUNTA(H153:H160,1,H331:H334)</f>
        <v>0</v>
      </c>
      <c r="J317">
        <f>DCOUNTA(J153:J160,1,J331:J334)</f>
        <v>0</v>
      </c>
      <c r="K317" s="126"/>
      <c r="L317" s="19">
        <f>DCOUNTA(L153:L160,1,L331:L334)</f>
        <v>0</v>
      </c>
      <c r="N317">
        <f>DCOUNTA(N153:N160,1,N331:N334)</f>
        <v>0</v>
      </c>
      <c r="P317">
        <f>DCOUNTA(P153:P160,1,P331:P334)</f>
        <v>0</v>
      </c>
      <c r="R317">
        <f>DCOUNTA(R153:R160,1,R331:R334)</f>
        <v>0</v>
      </c>
      <c r="T317">
        <f>DCOUNTA(T153:T160,1,T331:T334)</f>
        <v>0</v>
      </c>
      <c r="V317">
        <f>DCOUNTA(V153:V160,1,V331:V334)</f>
        <v>0</v>
      </c>
      <c r="W317" s="279"/>
      <c r="X317">
        <f>DCOUNTA(X153:X160,1,X331:X334)</f>
        <v>0</v>
      </c>
      <c r="Z317">
        <f>DCOUNTA(Z153:Z160,1,Z331:Z334)</f>
        <v>0</v>
      </c>
      <c r="AB317">
        <f>DCOUNTA(AB153:AB160,1,AB331:AB334)</f>
        <v>0</v>
      </c>
      <c r="AD317">
        <f>DCOUNTA(AD153:AD160,1,AD331:AD334)</f>
        <v>0</v>
      </c>
      <c r="AF317">
        <f>DCOUNTA(AF153:AF160,1,AF331:AF334)</f>
        <v>0</v>
      </c>
      <c r="AH317">
        <f>DCOUNTA(AH153:AH160,1,AH331:AH334)</f>
        <v>0</v>
      </c>
      <c r="AJ317">
        <f>DCOUNTA(AJ153:AJ160,1,AJ331:AJ334)</f>
        <v>0</v>
      </c>
      <c r="AL317">
        <f>DCOUNTA(AL153:AL160,1,AL331:AL334)</f>
        <v>0</v>
      </c>
      <c r="AN317">
        <f>DCOUNTA(AN153:AN160,1,AN331:AN334)</f>
        <v>0</v>
      </c>
      <c r="AP317" s="19">
        <f>DCOUNTA(AP153:AP160,1,AP331:AP334)</f>
        <v>0</v>
      </c>
      <c r="AR317">
        <f>DCOUNTA(AR153:AR160,1,AR331:AR334)</f>
        <v>0</v>
      </c>
      <c r="AT317" s="19">
        <f>DCOUNTA(AT153:AT160,1,AT331:AT334)</f>
        <v>0</v>
      </c>
      <c r="AV317" s="19">
        <f>DCOUNTA(AV153:AV160,1,AV331:AV334)</f>
        <v>0</v>
      </c>
      <c r="AX317">
        <f>DCOUNTA(AX153:AX160,1,AX331:AX334)</f>
        <v>0</v>
      </c>
      <c r="AZ317">
        <f>DCOUNTA(AZ153:AZ160,1,AZ331:AZ334)</f>
        <v>0</v>
      </c>
      <c r="BB317">
        <f>DCOUNTA(BB153:BB160,1,BB331:BB334)</f>
        <v>0</v>
      </c>
      <c r="BD317">
        <f>DCOUNTA(BD153:BD160,1,BD331:BD334)</f>
        <v>0</v>
      </c>
      <c r="BF317">
        <f>DCOUNTA(BF153:BF160,1,BF331:BF334)</f>
        <v>0</v>
      </c>
      <c r="BH317">
        <f>DCOUNTA(BH153:BH160,1,BH331:BH334)</f>
        <v>0</v>
      </c>
      <c r="BJ317">
        <f>DCOUNTA(BJ153:BJ160,1,BJ331:BJ334)</f>
        <v>0</v>
      </c>
      <c r="BL317">
        <f>DCOUNTA(BL153:BL160,1,BL331:BL334)</f>
        <v>0</v>
      </c>
      <c r="BN317">
        <f>DCOUNTA(BN153:BN160,1,BN331:BN334)</f>
        <v>0</v>
      </c>
      <c r="BP317" s="19">
        <f>DCOUNTA(BP153:BP160,1,BP331:BP334)</f>
        <v>0</v>
      </c>
      <c r="BR317">
        <f>DCOUNTA(BR153:BR160,1,BR331:BR334)</f>
        <v>0</v>
      </c>
      <c r="BT317">
        <f>DCOUNTA(BT153:BT160,1,BT331:BT334)</f>
        <v>0</v>
      </c>
      <c r="BV317">
        <f>DCOUNTA(BV153:BV160,1,BV331:BV334)</f>
        <v>0</v>
      </c>
      <c r="BX317">
        <f>DCOUNTA(BX153:BX160,1,BX331:BX334)</f>
        <v>0</v>
      </c>
      <c r="BZ317" s="19">
        <f>DCOUNTA(BZ153:BZ160,1,BZ331:BZ334)</f>
        <v>0</v>
      </c>
      <c r="CB317">
        <f>DCOUNTA(CB153:CB160,1,CB331:CB334)</f>
        <v>0</v>
      </c>
      <c r="CD317">
        <f>DCOUNTA(CD153:CD160,1,CD331:CD334)</f>
        <v>0</v>
      </c>
      <c r="CF317">
        <f>DCOUNTA(CF153:CF160,1,CF331:CF334)</f>
        <v>0</v>
      </c>
      <c r="CH317">
        <f>DCOUNTA(CH153:CH160,1,CH331:CH334)</f>
        <v>0</v>
      </c>
      <c r="CJ317">
        <f>DCOUNTA(CJ153:CJ160,1,CJ331:CJ334)</f>
        <v>0</v>
      </c>
      <c r="CL317">
        <f>DCOUNTA(CL153:CL160,1,CL331:CL334)</f>
        <v>0</v>
      </c>
      <c r="CN317">
        <f>DCOUNTA(CN153:CN160,1,CN331:CN334)</f>
        <v>0</v>
      </c>
      <c r="CP317">
        <f>DCOUNTA(CP153:CP160,1,CP331:CP334)</f>
        <v>0</v>
      </c>
      <c r="CR317">
        <f>DCOUNTA(CR153:CR160,1,CR331:CR334)</f>
        <v>0</v>
      </c>
      <c r="CT317">
        <f>DCOUNTA(CT153:CT160,1,CT331:CT334)</f>
        <v>0</v>
      </c>
      <c r="CV317">
        <f>DCOUNTA(CV153:CV160,1,CV331:CV334)</f>
        <v>0</v>
      </c>
      <c r="CX317">
        <f>DCOUNTA(CX153:CX160,1,CX331:CX334)</f>
        <v>0</v>
      </c>
      <c r="CZ317">
        <f>DCOUNTA(CZ153:CZ160,1,CZ331:CZ334)</f>
        <v>0</v>
      </c>
      <c r="DB317">
        <f>DCOUNTA(DB153:DB160,1,DB331:DB334)</f>
        <v>0</v>
      </c>
      <c r="DC317" s="306"/>
    </row>
    <row r="318" spans="1:108" x14ac:dyDescent="0.3">
      <c r="C318" s="303">
        <f>COUNT(C163:C180)</f>
        <v>14</v>
      </c>
      <c r="D318" s="309" t="s">
        <v>456</v>
      </c>
      <c r="E318" s="309"/>
      <c r="F318">
        <f>DCOUNT(F163:F180,1,F331:F334)</f>
        <v>0</v>
      </c>
      <c r="H318">
        <f>DCOUNTA(H163:H180,1,H331:H334)</f>
        <v>0</v>
      </c>
      <c r="J318">
        <f>DCOUNTA(J163:J180,1,J331:J334)</f>
        <v>0</v>
      </c>
      <c r="K318" s="126"/>
      <c r="L318" s="19">
        <f>DCOUNTA(L163:L180,1,L331:L334)</f>
        <v>0</v>
      </c>
      <c r="N318">
        <f>DCOUNTA(N163:N180,1,N331:N334)</f>
        <v>0</v>
      </c>
      <c r="P318">
        <f>DCOUNTA(P163:P180,1,P331:P334)</f>
        <v>0</v>
      </c>
      <c r="R318">
        <f>DCOUNTA(R163:R180,1,R331:R334)</f>
        <v>0</v>
      </c>
      <c r="T318">
        <f>DCOUNTA(T163:T180,1,T331:T334)</f>
        <v>0</v>
      </c>
      <c r="V318">
        <f>DCOUNTA(V163:V180,1,V331:V334)</f>
        <v>0</v>
      </c>
      <c r="W318" s="279"/>
      <c r="X318">
        <f>DCOUNTA(X163:X180,1,X331:X334)</f>
        <v>0</v>
      </c>
      <c r="Z318">
        <f>DCOUNTA(Z163:Z180,1,Z331:Z334)</f>
        <v>0</v>
      </c>
      <c r="AB318">
        <f>DCOUNTA(AB163:AB180,1,AB331:AB334)</f>
        <v>0</v>
      </c>
      <c r="AD318">
        <f>DCOUNTA(AD163:AD180,1,AD331:AD334)</f>
        <v>0</v>
      </c>
      <c r="AF318">
        <f>DCOUNTA(AF163:AF180,1,AF331:AF334)</f>
        <v>0</v>
      </c>
      <c r="AH318">
        <f>DCOUNTA(AH163:AH180,1,AH331:AH334)</f>
        <v>0</v>
      </c>
      <c r="AJ318">
        <f>DCOUNTA(AJ163:AJ180,1,AJ331:AJ334)</f>
        <v>0</v>
      </c>
      <c r="AL318">
        <f>DCOUNTA(AL163:AL180,1,AL331:AL334)</f>
        <v>0</v>
      </c>
      <c r="AN318">
        <f>DCOUNTA(AN163:AN180,1,AN331:AN334)</f>
        <v>0</v>
      </c>
      <c r="AP318" s="19">
        <f>DCOUNTA(AP163:AP180,1,AP331:AP334)</f>
        <v>0</v>
      </c>
      <c r="AR318">
        <f>DCOUNTA(AR163:AR180,1,AR331:AR334)</f>
        <v>0</v>
      </c>
      <c r="AT318" s="19">
        <f>DCOUNTA(AT163:AT180,1,AT331:AT334)</f>
        <v>0</v>
      </c>
      <c r="AV318" s="19">
        <f>DCOUNTA(AV163:AV180,1,AV331:AV334)</f>
        <v>0</v>
      </c>
      <c r="AX318">
        <f>DCOUNTA(AX163:AX180,1,AX331:AX334)</f>
        <v>0</v>
      </c>
      <c r="AZ318">
        <f>DCOUNTA(AZ163:AZ180,1,AZ331:AZ334)</f>
        <v>0</v>
      </c>
      <c r="BB318">
        <f>DCOUNTA(BB163:BB180,1,BB331:BB334)</f>
        <v>0</v>
      </c>
      <c r="BD318">
        <f>DCOUNTA(BD163:BD180,1,BD331:BD334)</f>
        <v>0</v>
      </c>
      <c r="BF318">
        <f>DCOUNTA(BF163:BF180,1,BF331:BF334)</f>
        <v>0</v>
      </c>
      <c r="BH318">
        <f>DCOUNTA(BH163:BH180,1,BH331:BH334)</f>
        <v>0</v>
      </c>
      <c r="BJ318">
        <f>DCOUNTA(BJ163:BJ180,1,BJ331:BJ334)</f>
        <v>0</v>
      </c>
      <c r="BL318">
        <f>DCOUNTA(BL163:BL180,1,BL331:BL334)</f>
        <v>0</v>
      </c>
      <c r="BN318">
        <f>DCOUNTA(BN163:BN180,1,BN331:BN334)</f>
        <v>0</v>
      </c>
      <c r="BP318" s="19">
        <f>DCOUNTA(BP163:BP180,1,BP331:BP334)</f>
        <v>0</v>
      </c>
      <c r="BR318">
        <f>DCOUNTA(BR163:BR180,1,BR331:BR334)</f>
        <v>0</v>
      </c>
      <c r="BT318">
        <f>DCOUNTA(BT163:BT180,1,BT331:BT334)</f>
        <v>0</v>
      </c>
      <c r="BV318">
        <f>DCOUNTA(BV163:BV180,1,BV331:BV334)</f>
        <v>0</v>
      </c>
      <c r="BX318">
        <f>DCOUNTA(BX163:BX180,1,BX331:BX334)</f>
        <v>0</v>
      </c>
      <c r="BZ318" s="19">
        <f>DCOUNTA(BZ163:BZ180,1,BZ331:BZ334)</f>
        <v>0</v>
      </c>
      <c r="CB318">
        <f>DCOUNTA(CB163:CB180,1,CB331:CB334)</f>
        <v>0</v>
      </c>
      <c r="CD318">
        <f>DCOUNTA(CD163:CD180,1,CD331:CD334)</f>
        <v>0</v>
      </c>
      <c r="CF318">
        <f>DCOUNTA(CF163:CF180,1,CF331:CF334)</f>
        <v>0</v>
      </c>
      <c r="CH318">
        <f>DCOUNTA(CH163:CH180,1,CH331:CH334)</f>
        <v>0</v>
      </c>
      <c r="CJ318">
        <f>DCOUNTA(CJ163:CJ180,1,CJ331:CJ334)</f>
        <v>0</v>
      </c>
      <c r="CL318">
        <f>DCOUNTA(CL163:CL180,1,CL331:CL334)</f>
        <v>0</v>
      </c>
      <c r="CN318">
        <f>DCOUNTA(CN163:CN180,1,CN331:CN334)</f>
        <v>0</v>
      </c>
      <c r="CP318">
        <f>DCOUNTA(CP163:CP180,1,CP331:CP334)</f>
        <v>0</v>
      </c>
      <c r="CR318">
        <f>DCOUNTA(CR163:CR180,1,CR331:CR334)</f>
        <v>0</v>
      </c>
      <c r="CT318">
        <f>DCOUNTA(CT163:CT180,1,CT331:CT334)</f>
        <v>0</v>
      </c>
      <c r="CV318">
        <f>DCOUNTA(CV163:CV180,1,CV331:CV334)</f>
        <v>0</v>
      </c>
      <c r="CX318">
        <f>DCOUNTA(CX163:CX180,1,CX331:CX334)</f>
        <v>0</v>
      </c>
      <c r="CZ318">
        <f>DCOUNTA(CZ163:CZ180,1,CZ331:CZ334)</f>
        <v>0</v>
      </c>
      <c r="DB318">
        <f>DCOUNTA(DB163:DB180,1,DB331:DB334)</f>
        <v>0</v>
      </c>
      <c r="DC318" s="306"/>
    </row>
    <row r="319" spans="1:108" x14ac:dyDescent="0.3">
      <c r="C319" s="303">
        <f>COUNT(C80:C201)</f>
        <v>106</v>
      </c>
      <c r="D319" s="309" t="s">
        <v>457</v>
      </c>
      <c r="E319" s="309"/>
      <c r="F319">
        <f>DCOUNT(F78:F201,1,F331:F334)</f>
        <v>0</v>
      </c>
      <c r="H319">
        <f>DCOUNTA(H78:H201,1,H331:H334)</f>
        <v>0</v>
      </c>
      <c r="J319">
        <f>DCOUNTA(J78:J201,1,J331:J334)</f>
        <v>0</v>
      </c>
      <c r="K319" s="126"/>
      <c r="L319" s="19">
        <f>DCOUNTA(L78:L201,1,L331:L334)</f>
        <v>0</v>
      </c>
      <c r="N319">
        <f>DCOUNTA(N78:N201,1,N331:N334)</f>
        <v>0</v>
      </c>
      <c r="P319">
        <f>DCOUNTA(P78:P201,1,P331:P334)</f>
        <v>0</v>
      </c>
      <c r="R319">
        <f>DCOUNTA(R78:R201,1,R331:R334)</f>
        <v>0</v>
      </c>
      <c r="T319">
        <f>DCOUNTA(T78:T201,1,T331:T334)</f>
        <v>0</v>
      </c>
      <c r="V319">
        <f>DCOUNTA(V78:V201,1,V331:V334)</f>
        <v>0</v>
      </c>
      <c r="W319" s="279"/>
      <c r="X319">
        <f>DCOUNTA(X78:X201,1,X331:X334)</f>
        <v>0</v>
      </c>
      <c r="Z319">
        <f>DCOUNTA(Z78:Z201,1,Z331:Z334)</f>
        <v>0</v>
      </c>
      <c r="AB319">
        <f>DCOUNTA(AB78:AB201,1,AB331:AB334)</f>
        <v>0</v>
      </c>
      <c r="AD319">
        <f>DCOUNTA(AD78:AD201,1,AD331:AD334)</f>
        <v>0</v>
      </c>
      <c r="AF319">
        <f>DCOUNTA(AF78:AF201,1,AF331:AF334)</f>
        <v>0</v>
      </c>
      <c r="AH319">
        <f>DCOUNTA(AH78:AH201,1,AH331:AH334)</f>
        <v>0</v>
      </c>
      <c r="AJ319">
        <f>DCOUNTA(AJ78:AJ201,1,AJ331:AJ334)</f>
        <v>0</v>
      </c>
      <c r="AL319">
        <f>DCOUNTA(AL78:AL201,1,AL331:AL334)</f>
        <v>0</v>
      </c>
      <c r="AN319">
        <f>DCOUNTA(AN78:AN201,1,AN331:AN334)</f>
        <v>0</v>
      </c>
      <c r="AP319" s="19">
        <f>DCOUNTA(AP78:AP201,1,AP331:AP334)</f>
        <v>0</v>
      </c>
      <c r="AR319">
        <f>DCOUNTA(AR78:AR201,1,AR331:AR334)</f>
        <v>0</v>
      </c>
      <c r="AT319" s="19">
        <f>DCOUNTA(AT78:AT201,1,AT331:AT334)</f>
        <v>0</v>
      </c>
      <c r="AV319" s="19">
        <f>DCOUNTA(AV78:AV201,1,AV331:AV334)</f>
        <v>0</v>
      </c>
      <c r="AX319">
        <f>DCOUNTA(AX78:AX201,1,AX331:AX334)</f>
        <v>0</v>
      </c>
      <c r="AZ319">
        <f>DCOUNTA(AZ78:AZ201,1,AZ331:AZ334)</f>
        <v>0</v>
      </c>
      <c r="BB319">
        <f>DCOUNTA(BB78:BB201,1,BB331:BB334)</f>
        <v>0</v>
      </c>
      <c r="BD319">
        <f>DCOUNTA(BD78:BD201,1,BD331:BD334)</f>
        <v>0</v>
      </c>
      <c r="BF319">
        <f>DCOUNTA(BF78:BF201,1,BF331:BF334)</f>
        <v>0</v>
      </c>
      <c r="BH319">
        <f>DCOUNTA(BH78:BH201,1,BH331:BH334)</f>
        <v>0</v>
      </c>
      <c r="BJ319">
        <f>DCOUNTA(BJ78:BJ201,1,BJ331:BJ334)</f>
        <v>0</v>
      </c>
      <c r="BL319">
        <f>DCOUNTA(BL78:BL201,1,BL331:BL334)</f>
        <v>0</v>
      </c>
      <c r="BN319">
        <f>DCOUNTA(BN78:BN201,1,BN331:BN334)</f>
        <v>0</v>
      </c>
      <c r="BP319" s="19">
        <f>DCOUNTA(BP78:BP201,1,BP331:BP334)</f>
        <v>0</v>
      </c>
      <c r="BR319">
        <f>DCOUNTA(BR78:BR201,1,BR331:BR334)</f>
        <v>0</v>
      </c>
      <c r="BT319">
        <f>DCOUNTA(BT78:BT201,1,BT331:BT334)</f>
        <v>0</v>
      </c>
      <c r="BV319">
        <f>DCOUNTA(BV78:BV201,1,BV331:BV334)</f>
        <v>0</v>
      </c>
      <c r="BX319">
        <f>DCOUNTA(BX78:BX201,1,BX331:BX334)</f>
        <v>0</v>
      </c>
      <c r="BZ319" s="19">
        <f>DCOUNTA(BZ78:BZ201,1,BZ331:BZ334)</f>
        <v>0</v>
      </c>
      <c r="CB319">
        <f>DCOUNTA(CB78:CB201,1,CB331:CB334)</f>
        <v>0</v>
      </c>
      <c r="CD319">
        <f>DCOUNTA(CD78:CD201,1,CD331:CD334)</f>
        <v>0</v>
      </c>
      <c r="CF319">
        <f>DCOUNTA(CF78:CF201,1,CF331:CF334)</f>
        <v>0</v>
      </c>
      <c r="CH319">
        <f>DCOUNTA(CH78:CH201,1,CH331:CH334)</f>
        <v>0</v>
      </c>
      <c r="CJ319">
        <f>DCOUNTA(CJ78:CJ201,1,CJ331:CJ334)</f>
        <v>0</v>
      </c>
      <c r="CL319">
        <f>DCOUNTA(CL78:CL201,1,CL331:CL334)</f>
        <v>0</v>
      </c>
      <c r="CN319">
        <f>DCOUNTA(CN78:CN201,1,CN331:CN334)</f>
        <v>0</v>
      </c>
      <c r="CP319">
        <f>DCOUNTA(CP78:CP201,1,CP331:CP334)</f>
        <v>0</v>
      </c>
      <c r="CR319">
        <f>DCOUNTA(CR78:CR201,1,CR331:CR334)</f>
        <v>0</v>
      </c>
      <c r="CT319">
        <f>DCOUNTA(CT78:CT201,1,CT331:CT334)</f>
        <v>0</v>
      </c>
      <c r="CV319">
        <f>DCOUNTA(CV78:CV201,1,CV331:CV334)</f>
        <v>0</v>
      </c>
      <c r="CX319">
        <f>DCOUNTA(CX78:CX201,1,CX331:CX334)</f>
        <v>0</v>
      </c>
      <c r="CZ319">
        <f>DCOUNTA(CZ78:CZ201,1,CZ331:CZ334)</f>
        <v>0</v>
      </c>
      <c r="DB319">
        <f>DCOUNTA(DB78:DB201,1,DB331:DB334)</f>
        <v>0</v>
      </c>
      <c r="DC319" s="306"/>
    </row>
    <row r="320" spans="1:108" x14ac:dyDescent="0.3">
      <c r="C320" s="303">
        <f>COUNT(C205:C211)</f>
        <v>7</v>
      </c>
      <c r="D320" s="309" t="s">
        <v>458</v>
      </c>
      <c r="E320" s="309"/>
      <c r="F320">
        <f>DCOUNT(F203:F211,1,F331:F334)-DCOUNT(F203:F204,1,F331:F334)</f>
        <v>0</v>
      </c>
      <c r="H320">
        <f>DCOUNTA(H203:H211,1,H331:H334)-DCOUNTA(H203:H204,1,H331:H334)</f>
        <v>0</v>
      </c>
      <c r="J320">
        <f>DCOUNTA(J203:J211,1,J331:J334)-DCOUNTA(J203:J204,1,J331:J334)</f>
        <v>0</v>
      </c>
      <c r="K320" s="126"/>
      <c r="L320" s="19">
        <f>DCOUNTA(L203:L211,1,L331:L334)-DCOUNTA(L203:L204,1,L331:L334)</f>
        <v>0</v>
      </c>
      <c r="N320">
        <f>DCOUNTA(N203:N211,1,N331:N334)-DCOUNTA(N203:N204,1,N331:N334)</f>
        <v>0</v>
      </c>
      <c r="P320">
        <f>DCOUNTA(P203:P211,1,P331:P334)-DCOUNTA(P203:P204,1,P331:P334)</f>
        <v>0</v>
      </c>
      <c r="R320">
        <f>DCOUNTA(R203:R211,1,R331:R334)-DCOUNTA(R203:R204,1,R331:R334)</f>
        <v>0</v>
      </c>
      <c r="T320">
        <f>DCOUNTA(T203:T211,1,T331:T334)-DCOUNTA(T203:T204,1,T331:T334)</f>
        <v>0</v>
      </c>
      <c r="V320">
        <f>DCOUNTA(V203:V211,1,V331:V334)-DCOUNTA(V203:V204,1,V331:V334)</f>
        <v>0</v>
      </c>
      <c r="W320" s="279"/>
      <c r="X320">
        <f>DCOUNTA(X203:X211,1,X331:X334)-DCOUNTA(X203:X204,1,X331:X334)</f>
        <v>0</v>
      </c>
      <c r="Z320">
        <f>DCOUNTA(Z203:Z211,1,Z331:Z334)-DCOUNTA(Z203:Z204,1,Z331:Z334)</f>
        <v>0</v>
      </c>
      <c r="AB320">
        <f>DCOUNTA(AB203:AB211,1,AB331:AB334)-DCOUNTA(AB203:AB204,1,AB331:AB334)</f>
        <v>0</v>
      </c>
      <c r="AD320">
        <f>DCOUNTA(AD203:AD211,1,AD331:AD334)-DCOUNTA(AD203:AD204,1,AD331:AD334)</f>
        <v>0</v>
      </c>
      <c r="AF320">
        <f>DCOUNTA(AF203:AF211,1,AF331:AF334)-DCOUNTA(AF203:AF204,1,AF331:AF334)</f>
        <v>0</v>
      </c>
      <c r="AH320">
        <f>DCOUNTA(AH203:AH211,1,AH331:AH334)-DCOUNTA(AH203:AH204,1,AH331:AH334)</f>
        <v>0</v>
      </c>
      <c r="AJ320">
        <f>DCOUNTA(AJ203:AJ211,1,AJ331:AJ334)-DCOUNTA(AJ203:AJ204,1,AJ331:AJ334)</f>
        <v>0</v>
      </c>
      <c r="AL320">
        <f>DCOUNTA(AL203:AL211,1,AL331:AL334)-DCOUNTA(AL203:AL204,1,AL331:AL334)</f>
        <v>0</v>
      </c>
      <c r="AN320">
        <f>DCOUNTA(AN203:AN211,1,AN331:AN334)-DCOUNTA(AN203:AN204,1,AN331:AN334)</f>
        <v>0</v>
      </c>
      <c r="AP320" s="19">
        <f>DCOUNTA(AP203:AP211,1,AP331:AP334)-DCOUNTA(AP203:AP204,1,AP331:AP334)</f>
        <v>0</v>
      </c>
      <c r="AR320">
        <f>DCOUNTA(AR203:AR211,1,AR331:AR334)-DCOUNTA(AR203:AR204,1,AR331:AR334)</f>
        <v>0</v>
      </c>
      <c r="AT320" s="19">
        <f>DCOUNTA(AT203:AT211,1,AT331:AT334)-DCOUNTA(AT203:AT204,1,AT331:AT334)</f>
        <v>0</v>
      </c>
      <c r="AV320" s="19">
        <f>DCOUNTA(AV203:AV211,1,AV331:AV334)-DCOUNTA(AV203:AV204,1,AV331:AV334)</f>
        <v>0</v>
      </c>
      <c r="AX320">
        <f>DCOUNTA(AX203:AX211,1,AX331:AX334)-DCOUNTA(AX203:AX204,1,AX331:AX334)</f>
        <v>0</v>
      </c>
      <c r="AZ320">
        <f>DCOUNTA(AZ203:AZ211,1,AZ331:AZ334)-DCOUNTA(AZ203:AZ204,1,AZ331:AZ334)</f>
        <v>0</v>
      </c>
      <c r="BB320">
        <f>DCOUNTA(BB203:BB211,1,BB331:BB334)-DCOUNTA(BB203:BB204,1,BB331:BB334)</f>
        <v>0</v>
      </c>
      <c r="BD320">
        <f>DCOUNTA(BD203:BD211,1,BD331:BD334)-DCOUNTA(BD203:BD204,1,BD331:BD334)</f>
        <v>0</v>
      </c>
      <c r="BF320">
        <f>DCOUNTA(BF203:BF211,1,BF331:BF334)-DCOUNTA(BF203:BF204,1,BF331:BF334)</f>
        <v>0</v>
      </c>
      <c r="BH320">
        <f>DCOUNTA(BH203:BH211,1,BH331:BH334)-DCOUNTA(BH203:BH204,1,BH331:BH334)</f>
        <v>0</v>
      </c>
      <c r="BJ320">
        <f>DCOUNTA(BJ203:BJ211,1,BJ331:BJ334)-DCOUNTA(BJ203:BJ204,1,BJ331:BJ334)</f>
        <v>0</v>
      </c>
      <c r="BL320">
        <f>DCOUNTA(BL203:BL211,1,BL331:BL334)-DCOUNTA(BL203:BL204,1,BL331:BL334)</f>
        <v>0</v>
      </c>
      <c r="BN320">
        <f>DCOUNTA(BN203:BN211,1,BN331:BN334)-DCOUNTA(BN203:BN204,1,BN331:BN334)</f>
        <v>0</v>
      </c>
      <c r="BP320" s="19">
        <f>DCOUNTA(BP203:BP211,1,BP331:BP334)-DCOUNTA(BP203:BP204,1,BP331:BP334)</f>
        <v>0</v>
      </c>
      <c r="BR320">
        <f>DCOUNTA(BR203:BR211,1,BR331:BR334)-DCOUNTA(BR203:BR204,1,BR331:BR334)</f>
        <v>0</v>
      </c>
      <c r="BT320">
        <f>DCOUNTA(BT203:BT211,1,BT331:BT334)-DCOUNTA(BT203:BT204,1,BT331:BT334)</f>
        <v>0</v>
      </c>
      <c r="BV320">
        <f>DCOUNTA(BV203:BV211,1,BV331:BV334)-DCOUNTA(BV203:BV204,1,BV331:BV334)</f>
        <v>0</v>
      </c>
      <c r="BX320">
        <f>DCOUNTA(BX203:BX211,1,BX331:BX334)-DCOUNTA(BX203:BX204,1,BX331:BX334)</f>
        <v>0</v>
      </c>
      <c r="BZ320" s="19">
        <f>DCOUNTA(BZ203:BZ211,1,BZ331:BZ334)-DCOUNTA(BZ203:BZ204,1,BZ331:BZ334)</f>
        <v>0</v>
      </c>
      <c r="CB320">
        <f>DCOUNTA(CB203:CB211,1,CB331:CB334)-DCOUNTA(CB203:CB204,1,CB331:CB334)</f>
        <v>0</v>
      </c>
      <c r="CD320">
        <f>DCOUNTA(CD203:CD211,1,CD331:CD334)-DCOUNTA(CD203:CD204,1,CD331:CD334)</f>
        <v>0</v>
      </c>
      <c r="CF320">
        <f>DCOUNTA(CF203:CF211,1,CF331:CF334)-DCOUNTA(CF203:CF204,1,CF331:CF334)</f>
        <v>0</v>
      </c>
      <c r="CH320">
        <f>DCOUNTA(CH203:CH211,1,CH331:CH334)-DCOUNTA(CH203:CH204,1,CH331:CH334)</f>
        <v>0</v>
      </c>
      <c r="CJ320">
        <f>DCOUNTA(CJ203:CJ211,1,CJ331:CJ334)-DCOUNTA(CJ203:CJ204,1,CJ331:CJ334)</f>
        <v>0</v>
      </c>
      <c r="CL320">
        <f>DCOUNTA(CL203:CL211,1,CL331:CL334)-DCOUNTA(CL203:CL204,1,CL331:CL334)</f>
        <v>0</v>
      </c>
      <c r="CN320">
        <f>DCOUNTA(CN203:CN211,1,CN331:CN334)-DCOUNTA(CN203:CN204,1,CN331:CN334)</f>
        <v>0</v>
      </c>
      <c r="CP320">
        <f>DCOUNTA(CP203:CP211,1,CP331:CP334)-DCOUNTA(CP203:CP204,1,CP331:CP334)</f>
        <v>0</v>
      </c>
      <c r="CR320">
        <f>DCOUNTA(CR203:CR211,1,CR331:CR334)-DCOUNTA(CR203:CR204,1,CR331:CR334)</f>
        <v>0</v>
      </c>
      <c r="CT320">
        <f>DCOUNTA(CT203:CT211,1,CT331:CT334)-DCOUNTA(CT203:CT204,1,CT331:CT334)</f>
        <v>0</v>
      </c>
      <c r="CV320">
        <f>DCOUNTA(CV203:CV211,1,CV331:CV334)-DCOUNTA(CV203:CV204,1,CV331:CV334)</f>
        <v>0</v>
      </c>
      <c r="CX320">
        <f>DCOUNTA(CX203:CX211,1,CX331:CX334)-DCOUNTA(CX203:CX204,1,CX331:CX334)</f>
        <v>0</v>
      </c>
      <c r="CZ320">
        <f>DCOUNTA(CZ203:CZ211,1,CZ331:CZ334)-DCOUNTA(CZ203:CZ204,1,CZ331:CZ334)</f>
        <v>0</v>
      </c>
      <c r="DB320">
        <f>DCOUNTA(DB203:DB211,1,DB331:DB334)-DCOUNTA(DB203:DB204,1,DB331:DB334)</f>
        <v>0</v>
      </c>
      <c r="DC320" s="306"/>
    </row>
    <row r="321" spans="3:107" x14ac:dyDescent="0.3">
      <c r="C321" s="303">
        <f>COUNT(C214:C220)</f>
        <v>7</v>
      </c>
      <c r="D321" s="309" t="s">
        <v>459</v>
      </c>
      <c r="E321" s="309"/>
      <c r="F321">
        <f>DCOUNT(F213:F220,1,F331:F334)</f>
        <v>0</v>
      </c>
      <c r="H321">
        <f>DCOUNTA(H213:H220,1,H331:H334)</f>
        <v>0</v>
      </c>
      <c r="J321">
        <f>DCOUNTA(J213:J220,1,J331:J334)</f>
        <v>0</v>
      </c>
      <c r="K321" s="126"/>
      <c r="L321" s="19">
        <f>DCOUNTA(L213:L220,1,L331:L334)</f>
        <v>0</v>
      </c>
      <c r="N321">
        <f>DCOUNTA(N213:N220,1,N331:N334)</f>
        <v>0</v>
      </c>
      <c r="P321">
        <f>DCOUNTA(P213:P220,1,P331:P334)</f>
        <v>0</v>
      </c>
      <c r="R321">
        <f>DCOUNTA(R213:R220,1,R331:R334)</f>
        <v>0</v>
      </c>
      <c r="T321">
        <f>DCOUNTA(T213:T220,1,T331:T334)</f>
        <v>0</v>
      </c>
      <c r="V321">
        <f>DCOUNTA(V213:V220,1,V331:V334)</f>
        <v>0</v>
      </c>
      <c r="W321" s="279"/>
      <c r="X321">
        <f>DCOUNTA(X213:X220,1,X331:X334)</f>
        <v>0</v>
      </c>
      <c r="Z321">
        <f>DCOUNTA(Z213:Z220,1,Z331:Z334)</f>
        <v>0</v>
      </c>
      <c r="AB321">
        <f>DCOUNTA(AB213:AB220,1,AB331:AB334)</f>
        <v>0</v>
      </c>
      <c r="AD321">
        <f>DCOUNTA(AD213:AD220,1,AD331:AD334)</f>
        <v>0</v>
      </c>
      <c r="AF321">
        <f>DCOUNTA(AF213:AF220,1,AF331:AF334)</f>
        <v>0</v>
      </c>
      <c r="AH321">
        <f>DCOUNTA(AH213:AH220,1,AH331:AH334)</f>
        <v>0</v>
      </c>
      <c r="AJ321">
        <f>DCOUNTA(AJ213:AJ220,1,AJ331:AJ334)</f>
        <v>0</v>
      </c>
      <c r="AL321">
        <f>DCOUNTA(AL213:AL220,1,AL331:AL334)</f>
        <v>0</v>
      </c>
      <c r="AN321">
        <f>DCOUNTA(AN213:AN220,1,AN331:AN334)</f>
        <v>0</v>
      </c>
      <c r="AP321" s="19">
        <f>DCOUNTA(AP213:AP220,1,AP331:AP334)</f>
        <v>0</v>
      </c>
      <c r="AR321">
        <f>DCOUNTA(AR213:AR220,1,AR331:AR334)</f>
        <v>0</v>
      </c>
      <c r="AT321" s="19">
        <f>DCOUNTA(AT213:AT220,1,AT331:AT334)</f>
        <v>0</v>
      </c>
      <c r="AV321" s="19">
        <f>DCOUNTA(AV213:AV220,1,AV331:AV334)</f>
        <v>0</v>
      </c>
      <c r="AX321">
        <f>DCOUNTA(AX213:AX220,1,AX331:AX334)</f>
        <v>0</v>
      </c>
      <c r="AZ321">
        <f>DCOUNTA(AZ213:AZ220,1,AZ331:AZ334)</f>
        <v>0</v>
      </c>
      <c r="BB321">
        <f>DCOUNTA(BB213:BB220,1,BB331:BB334)</f>
        <v>0</v>
      </c>
      <c r="BD321">
        <f>DCOUNTA(BD213:BD220,1,BD331:BD334)</f>
        <v>0</v>
      </c>
      <c r="BF321">
        <f>DCOUNTA(BF213:BF220,1,BF331:BF334)</f>
        <v>0</v>
      </c>
      <c r="BH321">
        <f>DCOUNTA(BH213:BH220,1,BH331:BH334)</f>
        <v>0</v>
      </c>
      <c r="BJ321">
        <f>DCOUNTA(BJ213:BJ220,1,BJ331:BJ334)</f>
        <v>0</v>
      </c>
      <c r="BL321">
        <f>DCOUNTA(BL213:BL220,1,BL331:BL334)</f>
        <v>0</v>
      </c>
      <c r="BN321">
        <f>DCOUNTA(BN213:BN220,1,BN331:BN334)</f>
        <v>0</v>
      </c>
      <c r="BP321" s="19">
        <f>DCOUNTA(BP213:BP220,1,BP331:BP334)</f>
        <v>0</v>
      </c>
      <c r="BR321">
        <f>DCOUNTA(BR213:BR220,1,BR331:BR334)</f>
        <v>0</v>
      </c>
      <c r="BT321">
        <f>DCOUNTA(BT213:BT220,1,BT331:BT334)</f>
        <v>0</v>
      </c>
      <c r="BV321">
        <f>DCOUNTA(BV213:BV220,1,BV331:BV334)</f>
        <v>0</v>
      </c>
      <c r="BX321">
        <f>DCOUNTA(BX213:BX220,1,BX331:BX334)</f>
        <v>0</v>
      </c>
      <c r="BZ321" s="19">
        <f>DCOUNTA(BZ213:BZ220,1,BZ331:BZ334)</f>
        <v>0</v>
      </c>
      <c r="CB321">
        <f>DCOUNTA(CB213:CB220,1,CB331:CB334)</f>
        <v>0</v>
      </c>
      <c r="CD321">
        <f>DCOUNTA(CD213:CD220,1,CD331:CD334)</f>
        <v>0</v>
      </c>
      <c r="CF321">
        <f>DCOUNTA(CF213:CF220,1,CF331:CF334)</f>
        <v>0</v>
      </c>
      <c r="CH321">
        <f>DCOUNTA(CH213:CH220,1,CH331:CH334)</f>
        <v>0</v>
      </c>
      <c r="CJ321">
        <f>DCOUNTA(CJ213:CJ220,1,CJ331:CJ334)</f>
        <v>0</v>
      </c>
      <c r="CL321">
        <f>DCOUNTA(CL213:CL220,1,CL331:CL334)</f>
        <v>0</v>
      </c>
      <c r="CN321">
        <f>DCOUNTA(CN213:CN220,1,CN331:CN334)</f>
        <v>0</v>
      </c>
      <c r="CP321">
        <f>DCOUNTA(CP213:CP220,1,CP331:CP334)</f>
        <v>0</v>
      </c>
      <c r="CR321">
        <f>DCOUNTA(CR213:CR220,1,CR331:CR334)</f>
        <v>0</v>
      </c>
      <c r="CT321">
        <f>DCOUNTA(CT213:CT220,1,CT331:CT334)</f>
        <v>0</v>
      </c>
      <c r="CV321">
        <f>DCOUNTA(CV213:CV220,1,CV331:CV334)</f>
        <v>0</v>
      </c>
      <c r="CX321">
        <f>DCOUNTA(CX213:CX220,1,CX331:CX334)</f>
        <v>0</v>
      </c>
      <c r="CZ321">
        <f>DCOUNTA(CZ213:CZ220,1,CZ331:CZ334)</f>
        <v>0</v>
      </c>
      <c r="DB321">
        <f>DCOUNTA(DB213:DB220,1,DB331:DB334)</f>
        <v>0</v>
      </c>
      <c r="DC321" s="306"/>
    </row>
    <row r="322" spans="3:107" x14ac:dyDescent="0.3">
      <c r="C322" s="303">
        <f>COUNT(C223:C226)</f>
        <v>4</v>
      </c>
      <c r="D322" s="309" t="s">
        <v>460</v>
      </c>
      <c r="E322" s="309"/>
      <c r="F322">
        <f>COUNT(F223:F226)</f>
        <v>0</v>
      </c>
      <c r="H322">
        <f>DCOUNTA(H222:H226,1,H331:H334)</f>
        <v>0</v>
      </c>
      <c r="J322">
        <f>DCOUNTA(J222:J226,1,J331:J334)</f>
        <v>0</v>
      </c>
      <c r="K322" s="126"/>
      <c r="L322" s="19">
        <f>DCOUNTA(L222:L226,1,L331:L334)</f>
        <v>0</v>
      </c>
      <c r="N322">
        <f>DCOUNTA(N222:N226,1,N331:N334)</f>
        <v>0</v>
      </c>
      <c r="P322">
        <f>DCOUNTA(P222:P226,1,P331:P334)</f>
        <v>0</v>
      </c>
      <c r="R322">
        <f>DCOUNTA(R222:R226,1,R331:R334)</f>
        <v>0</v>
      </c>
      <c r="T322">
        <f>DCOUNTA(T222:T226,1,T331:T334)</f>
        <v>0</v>
      </c>
      <c r="V322">
        <f>DCOUNTA(V222:V226,1,V331:V334)</f>
        <v>0</v>
      </c>
      <c r="W322" s="279"/>
      <c r="X322">
        <f>DCOUNTA(X222:X226,1,X331:X334)</f>
        <v>0</v>
      </c>
      <c r="Z322">
        <f>DCOUNTA(Z222:Z226,1,Z331:Z334)</f>
        <v>0</v>
      </c>
      <c r="AB322">
        <f>DCOUNTA(AB222:AB226,1,AB331:AB334)</f>
        <v>0</v>
      </c>
      <c r="AD322">
        <f>DCOUNTA(AD222:AD226,1,AD331:AD334)</f>
        <v>0</v>
      </c>
      <c r="AF322">
        <f>DCOUNTA(AF222:AF226,1,AF331:AF334)</f>
        <v>0</v>
      </c>
      <c r="AH322">
        <f>DCOUNTA(AH222:AH226,1,AH331:AH334)</f>
        <v>0</v>
      </c>
      <c r="AJ322">
        <f>DCOUNTA(AJ222:AJ226,1,AJ331:AJ334)</f>
        <v>0</v>
      </c>
      <c r="AL322">
        <f>DCOUNTA(AL222:AL226,1,AL331:AL334)</f>
        <v>0</v>
      </c>
      <c r="AN322">
        <f>DCOUNTA(AN222:AN226,1,AN331:AN334)</f>
        <v>0</v>
      </c>
      <c r="AP322" s="19">
        <f>DCOUNTA(AP222:AP226,1,AP331:AP334)</f>
        <v>0</v>
      </c>
      <c r="AR322">
        <f>DCOUNTA(AR222:AR226,1,AR331:AR334)</f>
        <v>0</v>
      </c>
      <c r="AT322" s="19">
        <f>DCOUNTA(AT222:AT226,1,AT331:AT334)</f>
        <v>0</v>
      </c>
      <c r="AV322" s="19">
        <f>DCOUNTA(AV222:AV226,1,AV331:AV334)</f>
        <v>0</v>
      </c>
      <c r="AX322">
        <f>DCOUNTA(AX222:AX226,1,AX331:AX334)</f>
        <v>0</v>
      </c>
      <c r="AZ322">
        <f>DCOUNTA(AZ222:AZ226,1,AZ331:AZ334)</f>
        <v>0</v>
      </c>
      <c r="BB322">
        <f>DCOUNTA(BB222:BB226,1,BB331:BB334)</f>
        <v>0</v>
      </c>
      <c r="BD322">
        <f>DCOUNTA(BD222:BD226,1,BD331:BD334)</f>
        <v>0</v>
      </c>
      <c r="BF322">
        <f>DCOUNTA(BF222:BF226,1,BF331:BF334)</f>
        <v>0</v>
      </c>
      <c r="BH322">
        <f>DCOUNTA(BH222:BH226,1,BH331:BH334)</f>
        <v>0</v>
      </c>
      <c r="BJ322">
        <f>DCOUNTA(BJ222:BJ226,1,BJ331:BJ334)</f>
        <v>0</v>
      </c>
      <c r="BL322">
        <f>DCOUNTA(BL222:BL226,1,BL331:BL334)</f>
        <v>0</v>
      </c>
      <c r="BN322">
        <f>DCOUNTA(BN222:BN226,1,BN331:BN334)</f>
        <v>0</v>
      </c>
      <c r="BP322" s="19">
        <f>DCOUNTA(BP222:BP226,1,BP331:BP334)</f>
        <v>0</v>
      </c>
      <c r="BR322">
        <f>DCOUNTA(BR222:BR226,1,BR331:BR334)</f>
        <v>0</v>
      </c>
      <c r="BT322">
        <f>DCOUNTA(BT222:BT226,1,BT331:BT334)</f>
        <v>0</v>
      </c>
      <c r="BV322">
        <f>DCOUNTA(BV222:BV226,1,BV331:BV334)</f>
        <v>0</v>
      </c>
      <c r="BX322">
        <f>DCOUNTA(BX222:BX226,1,BX331:BX334)</f>
        <v>0</v>
      </c>
      <c r="BZ322" s="19">
        <f>DCOUNTA(BZ222:BZ226,1,BZ331:BZ334)</f>
        <v>0</v>
      </c>
      <c r="CB322">
        <f>DCOUNTA(CB222:CB226,1,CB331:CB334)</f>
        <v>0</v>
      </c>
      <c r="CD322">
        <f>DCOUNTA(CD222:CD226,1,CD331:CD334)</f>
        <v>0</v>
      </c>
      <c r="CF322">
        <f>DCOUNTA(CF222:CF226,1,CF331:CF334)</f>
        <v>0</v>
      </c>
      <c r="CH322">
        <f>DCOUNTA(CH222:CH226,1,CH331:CH334)</f>
        <v>0</v>
      </c>
      <c r="CJ322">
        <f>DCOUNTA(CJ222:CJ226,1,CJ331:CJ334)</f>
        <v>0</v>
      </c>
      <c r="CL322">
        <f>DCOUNTA(CL222:CL226,1,CL331:CL334)</f>
        <v>0</v>
      </c>
      <c r="CN322">
        <f>DCOUNTA(CN222:CN226,1,CN331:CN334)</f>
        <v>0</v>
      </c>
      <c r="CP322">
        <f>DCOUNTA(CP222:CP226,1,CP331:CP334)</f>
        <v>0</v>
      </c>
      <c r="CR322">
        <f>DCOUNTA(CR222:CR226,1,CR331:CR334)</f>
        <v>0</v>
      </c>
      <c r="CT322">
        <f>DCOUNTA(CT222:CT226,1,CT331:CT334)</f>
        <v>0</v>
      </c>
      <c r="CV322">
        <f>DCOUNTA(CV222:CV226,1,CV331:CV334)</f>
        <v>0</v>
      </c>
      <c r="CX322">
        <f>DCOUNTA(CX222:CX226,1,CX331:CX334)</f>
        <v>0</v>
      </c>
      <c r="CZ322">
        <f>DCOUNTA(CZ222:CZ226,1,CZ331:CZ334)</f>
        <v>0</v>
      </c>
      <c r="DB322">
        <f>DCOUNTA(DB222:DB226,1,DB331:DB334)</f>
        <v>0</v>
      </c>
      <c r="DC322" s="306"/>
    </row>
    <row r="323" spans="3:107" x14ac:dyDescent="0.3">
      <c r="C323" s="303">
        <f>COUNT(C228:C242)</f>
        <v>13</v>
      </c>
      <c r="D323" s="309" t="s">
        <v>461</v>
      </c>
      <c r="E323" s="309"/>
      <c r="F323">
        <f>DCOUNT(F228:F242,1,F331:F334)</f>
        <v>0</v>
      </c>
      <c r="H323">
        <f>DCOUNTA(H228:H242,1,H331:H334)</f>
        <v>0</v>
      </c>
      <c r="J323">
        <f>DCOUNTA(J228:J242,1,J331:J334)</f>
        <v>0</v>
      </c>
      <c r="K323" s="126"/>
      <c r="L323" s="19">
        <f>DCOUNTA(L228:L242,1,L331:L334)</f>
        <v>0</v>
      </c>
      <c r="N323">
        <f>DCOUNTA(N228:N242,1,N331:N334)</f>
        <v>0</v>
      </c>
      <c r="P323">
        <f>DCOUNTA(P228:P242,1,P331:P334)</f>
        <v>0</v>
      </c>
      <c r="R323">
        <f>DCOUNTA(R228:R242,1,R331:R334)</f>
        <v>0</v>
      </c>
      <c r="T323">
        <f>DCOUNTA(T228:T242,1,T331:T334)</f>
        <v>0</v>
      </c>
      <c r="V323">
        <f>DCOUNTA(V228:V242,1,V331:V334)</f>
        <v>0</v>
      </c>
      <c r="W323" s="279"/>
      <c r="X323">
        <f>DCOUNTA(X228:X242,1,X331:X334)</f>
        <v>0</v>
      </c>
      <c r="Z323">
        <f>DCOUNTA(Z228:Z242,1,Z331:Z334)</f>
        <v>0</v>
      </c>
      <c r="AB323">
        <f>DCOUNTA(AB228:AB242,1,AB331:AB334)</f>
        <v>0</v>
      </c>
      <c r="AD323">
        <f>DCOUNTA(AD228:AD242,1,AD331:AD334)</f>
        <v>0</v>
      </c>
      <c r="AF323">
        <f>DCOUNTA(AF228:AF242,1,AF331:AF334)</f>
        <v>0</v>
      </c>
      <c r="AH323">
        <f>DCOUNTA(AH228:AH242,1,AH331:AH334)</f>
        <v>0</v>
      </c>
      <c r="AJ323">
        <f>DCOUNTA(AJ228:AJ242,1,AJ331:AJ334)</f>
        <v>0</v>
      </c>
      <c r="AL323">
        <f>DCOUNTA(AL228:AL242,1,AL331:AL334)</f>
        <v>0</v>
      </c>
      <c r="AN323">
        <f>DCOUNTA(AN228:AN242,1,AN331:AN334)</f>
        <v>0</v>
      </c>
      <c r="AP323" s="19">
        <f>DCOUNTA(AP228:AP242,1,AP331:AP334)</f>
        <v>0</v>
      </c>
      <c r="AR323">
        <f>DCOUNTA(AR228:AR242,1,AR331:AR334)</f>
        <v>0</v>
      </c>
      <c r="AT323" s="19">
        <f>DCOUNTA(AT228:AT242,1,AT331:AT334)</f>
        <v>0</v>
      </c>
      <c r="AV323" s="19">
        <f>DCOUNTA(AV228:AV242,1,AV331:AV334)</f>
        <v>0</v>
      </c>
      <c r="AX323">
        <f>DCOUNTA(AX228:AX242,1,AX331:AX334)</f>
        <v>0</v>
      </c>
      <c r="AZ323">
        <f>DCOUNTA(AZ228:AZ242,1,AZ331:AZ334)</f>
        <v>0</v>
      </c>
      <c r="BB323">
        <f>DCOUNTA(BB228:BB242,1,BB331:BB334)</f>
        <v>0</v>
      </c>
      <c r="BD323">
        <f>DCOUNTA(BD228:BD242,1,BD331:BD334)</f>
        <v>0</v>
      </c>
      <c r="BF323">
        <f>DCOUNTA(BF228:BF242,1,BF331:BF334)</f>
        <v>0</v>
      </c>
      <c r="BH323">
        <f>DCOUNTA(BH228:BH242,1,BH331:BH334)</f>
        <v>0</v>
      </c>
      <c r="BJ323">
        <f>DCOUNTA(BJ228:BJ242,1,BJ331:BJ334)</f>
        <v>0</v>
      </c>
      <c r="BL323">
        <f>DCOUNTA(BL228:BL242,1,BL331:BL334)</f>
        <v>0</v>
      </c>
      <c r="BN323">
        <f>DCOUNTA(BN228:BN242,1,BN331:BN334)</f>
        <v>0</v>
      </c>
      <c r="BP323" s="19">
        <f>DCOUNTA(BP228:BP242,1,BP331:BP334)</f>
        <v>0</v>
      </c>
      <c r="BR323">
        <f>DCOUNTA(BR228:BR242,1,BR331:BR334)</f>
        <v>0</v>
      </c>
      <c r="BT323">
        <f>DCOUNTA(BT228:BT242,1,BT331:BT334)</f>
        <v>0</v>
      </c>
      <c r="BV323">
        <f>DCOUNTA(BV228:BV242,1,BV331:BV334)</f>
        <v>0</v>
      </c>
      <c r="BX323">
        <f>DCOUNTA(BX228:BX242,1,BX331:BX334)</f>
        <v>0</v>
      </c>
      <c r="BZ323" s="19">
        <f>DCOUNTA(BZ228:BZ242,1,BZ331:BZ334)</f>
        <v>0</v>
      </c>
      <c r="CB323">
        <f>DCOUNTA(CB228:CB242,1,CB331:CB334)</f>
        <v>0</v>
      </c>
      <c r="CD323">
        <f>DCOUNTA(CD228:CD242,1,CD331:CD334)</f>
        <v>0</v>
      </c>
      <c r="CF323">
        <f>DCOUNTA(CF228:CF242,1,CF331:CF334)</f>
        <v>0</v>
      </c>
      <c r="CH323">
        <f>DCOUNTA(CH228:CH242,1,CH331:CH334)</f>
        <v>0</v>
      </c>
      <c r="CJ323">
        <f>DCOUNTA(CJ228:CJ242,1,CJ331:CJ334)</f>
        <v>0</v>
      </c>
      <c r="CL323">
        <f>DCOUNTA(CL228:CL242,1,CL331:CL334)</f>
        <v>0</v>
      </c>
      <c r="CN323">
        <f>DCOUNTA(CN228:CN242,1,CN331:CN334)</f>
        <v>0</v>
      </c>
      <c r="CP323">
        <f>DCOUNTA(CP228:CP242,1,CP331:CP334)</f>
        <v>0</v>
      </c>
      <c r="CR323">
        <f>DCOUNTA(CR228:CR242,1,CR331:CR334)</f>
        <v>0</v>
      </c>
      <c r="CT323">
        <f>DCOUNTA(CT228:CT242,1,CT331:CT334)</f>
        <v>0</v>
      </c>
      <c r="CV323">
        <f>DCOUNTA(CV228:CV242,1,CV331:CV334)</f>
        <v>0</v>
      </c>
      <c r="CX323">
        <f>DCOUNTA(CX228:CX242,1,CX331:CX334)</f>
        <v>0</v>
      </c>
      <c r="CZ323">
        <f>DCOUNTA(CZ228:CZ242,1,CZ331:CZ334)</f>
        <v>0</v>
      </c>
      <c r="DB323">
        <f>DCOUNTA(DB228:DB242,1,DB331:DB334)</f>
        <v>0</v>
      </c>
      <c r="DC323" s="306"/>
    </row>
    <row r="324" spans="3:107" x14ac:dyDescent="0.3">
      <c r="C324" s="303">
        <f>COUNT(C245:C251)</f>
        <v>6</v>
      </c>
      <c r="D324" s="309" t="s">
        <v>462</v>
      </c>
      <c r="E324" s="309"/>
      <c r="F324">
        <f>DCOUNT(F244:F251,1,F331:F334)</f>
        <v>1</v>
      </c>
      <c r="H324">
        <f>DCOUNTA(H244:H251,1,H331:H334)</f>
        <v>1</v>
      </c>
      <c r="J324">
        <f>DCOUNTA(J244:J251,1,J331:J334)</f>
        <v>7</v>
      </c>
      <c r="K324" s="126"/>
      <c r="L324" s="19">
        <f>DCOUNTA(L244:L251,1,L331:L334)</f>
        <v>3</v>
      </c>
      <c r="N324">
        <f>DCOUNTA(N244:N251,1,N331:N334)</f>
        <v>2</v>
      </c>
      <c r="P324">
        <f>DCOUNTA(P244:P251,1,P331:P334)</f>
        <v>1</v>
      </c>
      <c r="R324">
        <f>DCOUNTA(R244:R251,1,R331:R334)</f>
        <v>6</v>
      </c>
      <c r="T324">
        <f>DCOUNTA(T244:T251,1,T331:T334)</f>
        <v>7</v>
      </c>
      <c r="V324">
        <f>DCOUNTA(V244:V251,1,V331:V334)</f>
        <v>5</v>
      </c>
      <c r="W324" s="279"/>
      <c r="X324">
        <f>DCOUNTA(X244:X251,1,X331:X334)</f>
        <v>6</v>
      </c>
      <c r="Z324">
        <f>DCOUNTA(Z244:Z251,1,Z331:Z334)</f>
        <v>1</v>
      </c>
      <c r="AB324">
        <f>DCOUNTA(AB244:AB251,1,AB331:AB334)</f>
        <v>7</v>
      </c>
      <c r="AD324">
        <f>DCOUNTA(AD244:AD251,1,AD331:AD334)</f>
        <v>1</v>
      </c>
      <c r="AF324">
        <f>DCOUNTA(AF244:AF251,1,AF331:AF334)</f>
        <v>3</v>
      </c>
      <c r="AH324">
        <f>DCOUNTA(AH244:AH251,1,AH331:AH334)</f>
        <v>1</v>
      </c>
      <c r="AJ324">
        <f>DCOUNTA(AJ244:AJ251,1,AJ331:AJ334)</f>
        <v>7</v>
      </c>
      <c r="AL324">
        <f>DCOUNTA(AL244:AL251,1,AL331:AL334)</f>
        <v>6</v>
      </c>
      <c r="AN324">
        <f>DCOUNTA(AN244:AN251,1,AN331:AN334)</f>
        <v>1</v>
      </c>
      <c r="AP324" s="19">
        <f>DCOUNTA(AP244:AP251,1,AP331:AP334)</f>
        <v>4</v>
      </c>
      <c r="AR324">
        <f>DCOUNTA(AR244:AR251,1,AR331:AR334)</f>
        <v>1</v>
      </c>
      <c r="AT324" s="19">
        <f>DCOUNTA(AT244:AT251,1,AT331:AT334)</f>
        <v>2</v>
      </c>
      <c r="AV324" s="19">
        <f>DCOUNTA(AV244:AV251,1,AV331:AV334)</f>
        <v>1</v>
      </c>
      <c r="AX324">
        <f>DCOUNTA(AX244:AX251,1,AX331:AX334)</f>
        <v>1</v>
      </c>
      <c r="AZ324">
        <f>DCOUNTA(AZ244:AZ251,1,AZ331:AZ334)</f>
        <v>6</v>
      </c>
      <c r="BB324">
        <f>DCOUNTA(BB244:BB251,1,BB331:BB334)</f>
        <v>5</v>
      </c>
      <c r="BD324">
        <f>DCOUNTA(BD244:BD251,1,BD331:BD334)</f>
        <v>1</v>
      </c>
      <c r="BF324">
        <f>DCOUNTA(BF244:BF251,1,BF331:BF334)</f>
        <v>1</v>
      </c>
      <c r="BH324">
        <f>DCOUNTA(BH244:BH251,1,BH331:BH334)</f>
        <v>5</v>
      </c>
      <c r="BJ324">
        <f>DCOUNTA(BJ244:BJ251,1,BJ331:BJ334)</f>
        <v>3</v>
      </c>
      <c r="BL324">
        <f>DCOUNTA(BL244:BL251,1,BL331:BL334)</f>
        <v>1</v>
      </c>
      <c r="BN324">
        <f>DCOUNTA(BN244:BN251,1,BN331:BN334)</f>
        <v>6</v>
      </c>
      <c r="BP324" s="19">
        <f>DCOUNTA(BP244:BP251,1,BP331:BP334)</f>
        <v>7</v>
      </c>
      <c r="BR324">
        <f>DCOUNTA(BR244:BR251,1,BR331:BR334)</f>
        <v>6</v>
      </c>
      <c r="BT324">
        <f>DCOUNTA(BT244:BT251,1,BT331:BT334)</f>
        <v>4</v>
      </c>
      <c r="BV324">
        <f>DCOUNTA(BV244:BV251,1,BV331:BV334)</f>
        <v>1</v>
      </c>
      <c r="BX324">
        <f>DCOUNTA(BX244:BX251,1,BX331:BX334)</f>
        <v>6</v>
      </c>
      <c r="BZ324" s="19">
        <f>DCOUNTA(BZ244:BZ251,1,BZ331:BZ334)</f>
        <v>2</v>
      </c>
      <c r="CB324">
        <f>DCOUNTA(CB244:CB251,1,CB331:CB334)</f>
        <v>1</v>
      </c>
      <c r="CD324">
        <f>DCOUNTA(CD244:CD251,1,CD331:CD334)</f>
        <v>5</v>
      </c>
      <c r="CF324">
        <f>DCOUNTA(CF244:CF251,1,CF331:CF334)</f>
        <v>1</v>
      </c>
      <c r="CH324">
        <f>DCOUNTA(CH244:CH251,1,CH331:CH334)</f>
        <v>1</v>
      </c>
      <c r="CJ324">
        <f>DCOUNTA(CJ244:CJ251,1,CJ331:CJ334)</f>
        <v>7</v>
      </c>
      <c r="CL324">
        <f>DCOUNTA(CL244:CL251,1,CL331:CL334)</f>
        <v>6</v>
      </c>
      <c r="CN324">
        <f>DCOUNTA(CN244:CN251,1,CN331:CN334)</f>
        <v>2</v>
      </c>
      <c r="CP324">
        <f>DCOUNTA(CP244:CP251,1,CP331:CP334)</f>
        <v>5</v>
      </c>
      <c r="CR324">
        <f>DCOUNTA(CR244:CR251,1,CR331:CR334)</f>
        <v>1</v>
      </c>
      <c r="CT324">
        <f>DCOUNTA(CT244:CT251,1,CT331:CT334)</f>
        <v>1</v>
      </c>
      <c r="CV324">
        <f>DCOUNTA(CV244:CV251,1,CV331:CV334)</f>
        <v>7</v>
      </c>
      <c r="CX324">
        <f>DCOUNTA(CX244:CX251,1,CX331:CX334)</f>
        <v>7</v>
      </c>
      <c r="CZ324">
        <f>DCOUNTA(CZ244:CZ251,1,CZ331:CZ334)</f>
        <v>7</v>
      </c>
      <c r="DB324">
        <f>DCOUNTA(DB244:DB251,1,DB331:DB334)</f>
        <v>5</v>
      </c>
      <c r="DC324" s="306"/>
    </row>
    <row r="325" spans="3:107" x14ac:dyDescent="0.3">
      <c r="C325" s="303">
        <f>COUNT(#REF!,C260:C261)</f>
        <v>1</v>
      </c>
      <c r="D325" s="309" t="s">
        <v>463</v>
      </c>
      <c r="E325" s="309"/>
      <c r="F325">
        <f>DCOUNT(F253:F261,1,F331:F334)-DCOUNT(F253:F259,1,F331:F334)-COUNT(#REF!)</f>
        <v>0</v>
      </c>
      <c r="H325">
        <f>DCOUNTA(H253:H261,1,H331:H334)-DCOUNTA(H253:H259,1,H331:H334)-COUNT(#REF!)</f>
        <v>0</v>
      </c>
      <c r="J325">
        <f>DCOUNTA(J253:J261,1,J331:J334)-DCOUNTA(J253:J259,1,J331:J334)-COUNT(#REF!)</f>
        <v>0</v>
      </c>
      <c r="K325" s="126"/>
      <c r="L325" s="19">
        <f>DCOUNTA(L253:L261,1,L331:L334)-DCOUNTA(L253:L259,1,L331:L334)-COUNT(#REF!)</f>
        <v>0</v>
      </c>
      <c r="N325" s="311">
        <f>DCOUNTA(N253:N261,1,N331:N334)-DCOUNTA(N253:N259,1,N331:N334)-COUNT(#REF!)</f>
        <v>0</v>
      </c>
      <c r="P325">
        <f>DCOUNTA(P253:P261,1,P331:P334)-DCOUNTA(P253:P259,1,P331:P334)-COUNT(#REF!)</f>
        <v>0</v>
      </c>
      <c r="R325" s="311">
        <f>DCOUNTA(R253:R261,1,R331:R334)-DCOUNTA(R253:R259,1,R331:R334)-COUNT(#REF!)</f>
        <v>0</v>
      </c>
      <c r="T325" s="311">
        <f>DCOUNTA(T253:T261,1,T331:T334)-DCOUNTA(T253:T259,1,T331:T334)-COUNT(#REF!)</f>
        <v>0</v>
      </c>
      <c r="V325" s="311">
        <f>DCOUNTA(V253:V261,1,V331:V334)-DCOUNTA(V253:V259,1,V331:V334)-COUNT(#REF!)</f>
        <v>0</v>
      </c>
      <c r="W325" s="279"/>
      <c r="X325" s="311">
        <f>DCOUNTA(X253:X261,1,X331:X334)-DCOUNTA(X253:X259,1,X331:X334)-COUNT(#REF!)</f>
        <v>0</v>
      </c>
      <c r="Z325" s="311">
        <f>DCOUNTA(Z253:Z261,1,Z331:Z334)-DCOUNTA(Z253:Z259,1,Z331:Z334)-COUNT(#REF!)</f>
        <v>0</v>
      </c>
      <c r="AB325" s="311">
        <f>DCOUNTA(AB253:AB261,1,AB331:AB334)-DCOUNTA(AB253:AB259,1,AB331:AB334)-COUNT(#REF!)</f>
        <v>0</v>
      </c>
      <c r="AD325" s="311">
        <f>DCOUNTA(AD253:AD261,1,AD331:AD334)-DCOUNTA(AD253:AD259,1,AD331:AD334)-COUNT(#REF!)</f>
        <v>0</v>
      </c>
      <c r="AF325" s="311">
        <f>DCOUNTA(AF253:AF261,1,AF331:AF334)-DCOUNTA(AF253:AF259,1,AF331:AF334)-COUNT(#REF!)</f>
        <v>0</v>
      </c>
      <c r="AH325" s="311">
        <f>DCOUNTA(AH253:AH261,1,AH331:AH334)-DCOUNTA(AH253:AH259,1,AH331:AH334)-COUNT(#REF!)</f>
        <v>0</v>
      </c>
      <c r="AJ325" s="311">
        <f>DCOUNTA(AJ253:AJ261,1,AJ331:AJ334)-DCOUNTA(AJ253:AJ259,1,AJ331:AJ334)-COUNT(#REF!)</f>
        <v>0</v>
      </c>
      <c r="AL325" s="311">
        <f>DCOUNTA(AL253:AL261,1,AL331:AL334)-DCOUNTA(AL253:AL259,1,AL331:AL334)-COUNT(#REF!)</f>
        <v>0</v>
      </c>
      <c r="AN325" s="311">
        <f>DCOUNTA(AN253:AN261,1,AN331:AN334)-DCOUNTA(AN253:AN259,1,AN331:AN334)-COUNT(#REF!)</f>
        <v>0</v>
      </c>
      <c r="AP325" s="19">
        <f>DCOUNTA(AP253:AP261,1,AP331:AP334)-DCOUNTA(AP253:AP259,1,AP331:AP334)-COUNT(#REF!)</f>
        <v>0</v>
      </c>
      <c r="AR325" s="311">
        <f>DCOUNTA(AR253:AR261,1,AR331:AR334)-DCOUNTA(AR253:AR259,1,AR331:AR334)-COUNT(#REF!)</f>
        <v>0</v>
      </c>
      <c r="AT325" s="19">
        <f>DCOUNTA(AT253:AT261,1,AT331:AT334)-DCOUNTA(AT253:AT259,1,AT331:AT334)-COUNT(#REF!)</f>
        <v>0</v>
      </c>
      <c r="AV325" s="19">
        <f>DCOUNTA(AV253:AV261,1,AV331:AV334)-DCOUNTA(AV253:AV259,1,AV331:AV334)-COUNT(#REF!)</f>
        <v>0</v>
      </c>
      <c r="AX325" s="311">
        <f>DCOUNTA(AX253:AX261,1,AX331:AX334)-DCOUNTA(AX253:AX259,1,AX331:AX334)-COUNT(#REF!)</f>
        <v>0</v>
      </c>
      <c r="AZ325" s="311">
        <f>DCOUNTA(AZ253:AZ261,1,AZ331:AZ334)-DCOUNTA(AZ253:AZ259,1,AZ331:AZ334)-COUNT(#REF!)</f>
        <v>0</v>
      </c>
      <c r="BB325" s="311">
        <f>DCOUNTA(BB253:BB261,1,BB331:BB334)-DCOUNTA(BB253:BB259,1,BB331:BB334)-COUNT(#REF!)</f>
        <v>0</v>
      </c>
      <c r="BD325" s="311">
        <f>DCOUNTA(BD253:BD261,1,BD331:BD334)-DCOUNTA(BD253:BD259,1,BD331:BD334)-COUNT(#REF!)</f>
        <v>0</v>
      </c>
      <c r="BF325" s="311">
        <f>DCOUNTA(BF253:BF261,1,BF331:BF334)-DCOUNTA(BF253:BF259,1,BF331:BF334)-COUNT(#REF!)</f>
        <v>0</v>
      </c>
      <c r="BH325" s="311">
        <f>DCOUNTA(BH253:BH261,1,BH331:BH334)-DCOUNTA(BH253:BH259,1,BH331:BH334)-COUNT(#REF!)</f>
        <v>0</v>
      </c>
      <c r="BJ325" s="311">
        <f>DCOUNTA(BJ253:BJ261,1,BJ331:BJ334)-DCOUNTA(BJ253:BJ259,1,BJ331:BJ334)-COUNT(#REF!)</f>
        <v>0</v>
      </c>
      <c r="BL325" s="311">
        <f>DCOUNTA(BL253:BL261,1,BL331:BL334)-DCOUNTA(BL253:BL259,1,BL331:BL334)-COUNT(#REF!)</f>
        <v>0</v>
      </c>
      <c r="BN325" s="311">
        <f>DCOUNTA(BN253:BN261,1,BN331:BN334)-DCOUNTA(BN253:BN259,1,BN331:BN334)-COUNT(#REF!)</f>
        <v>0</v>
      </c>
      <c r="BP325" s="19">
        <f>DCOUNTA(BP253:BP261,1,BP331:BP334)-DCOUNTA(BP253:BP259,1,BP331:BP334)-COUNT(#REF!)</f>
        <v>0</v>
      </c>
      <c r="BR325" s="311">
        <f>DCOUNTA(BR253:BR261,1,BR331:BR334)-DCOUNTA(BR253:BR259,1,BR331:BR334)-COUNT(#REF!)</f>
        <v>0</v>
      </c>
      <c r="BT325" s="311">
        <f>DCOUNTA(BT253:BT261,1,BT331:BT334)-DCOUNTA(BT253:BT259,1,BT331:BT334)-COUNT(#REF!)</f>
        <v>0</v>
      </c>
      <c r="BV325" s="311">
        <f>DCOUNTA(BV253:BV261,1,BV331:BV334)-DCOUNTA(BV253:BV259,1,BV331:BV334)-COUNT(#REF!)</f>
        <v>0</v>
      </c>
      <c r="BX325" s="311">
        <f>DCOUNTA(BX253:BX261,1,BX331:BX334)-DCOUNTA(BX253:BX259,1,BX331:BX334)-COUNT(#REF!)</f>
        <v>0</v>
      </c>
      <c r="BZ325" s="19">
        <f>DCOUNTA(BZ253:BZ261,1,BZ331:BZ334)-DCOUNTA(BZ253:BZ259,1,BZ331:BZ334)-COUNT(#REF!)</f>
        <v>0</v>
      </c>
      <c r="CB325" s="311">
        <f>DCOUNTA(CB253:CB261,1,CB331:CB334)-DCOUNTA(CB253:CB259,1,CB331:CB334)-COUNT(#REF!)</f>
        <v>0</v>
      </c>
      <c r="CD325" s="311">
        <f>DCOUNTA(CD253:CD261,1,CD331:CD334)-DCOUNTA(CD253:CD259,1,CD331:CD334)-COUNT(#REF!)</f>
        <v>0</v>
      </c>
      <c r="CF325">
        <f>DCOUNTA(CF253:CF261,1,CF331:CF334)-DCOUNTA(CF253:CF259,1,CF331:CF334)-COUNT(#REF!)</f>
        <v>0</v>
      </c>
      <c r="CH325" s="311">
        <f>DCOUNTA(CH253:CH261,1,CH331:CH334)-DCOUNTA(CH253:CH259,1,CH331:CH334)-COUNT(#REF!)</f>
        <v>0</v>
      </c>
      <c r="CJ325" s="311">
        <f>DCOUNTA(CJ253:CJ261,1,CJ331:CJ334)-DCOUNTA(CJ253:CJ259,1,CJ331:CJ334)-COUNT(#REF!)</f>
        <v>0</v>
      </c>
      <c r="CL325" s="311">
        <f>DCOUNTA(CL253:CL261,1,CL331:CL334)-DCOUNTA(CL253:CL259,1,CL331:CL334)-COUNT(#REF!)</f>
        <v>0</v>
      </c>
      <c r="CN325" s="311">
        <f>DCOUNTA(CN253:CN261,1,CN331:CN334)-DCOUNTA(CN253:CN259,1,CN331:CN334)-COUNT(#REF!)</f>
        <v>0</v>
      </c>
      <c r="CP325" s="311">
        <f>DCOUNTA(CP253:CP261,1,CP331:CP334)-DCOUNTA(CP253:CP259,1,CP331:CP334)-COUNT(#REF!)</f>
        <v>0</v>
      </c>
      <c r="CR325" s="311">
        <f>DCOUNTA(CR253:CR261,1,CR331:CR334)-DCOUNTA(CR253:CR259,1,CR331:CR334)-COUNT(#REF!)</f>
        <v>0</v>
      </c>
      <c r="CT325" s="311">
        <f>DCOUNTA(CT253:CT261,1,CT331:CT334)-DCOUNTA(CT253:CT259,1,CT331:CT334)-COUNT(#REF!)</f>
        <v>0</v>
      </c>
      <c r="CV325" s="311">
        <f>DCOUNTA(CV253:CV261,1,CV331:CV334)-DCOUNTA(CV253:CV259,1,CV331:CV334)-COUNT(#REF!)</f>
        <v>0</v>
      </c>
      <c r="CX325" s="311">
        <f>DCOUNTA(CX253:CX261,1,CX331:CX334)-DCOUNTA(CX253:CX259,1,CX331:CX334)-COUNT(#REF!)</f>
        <v>0</v>
      </c>
      <c r="CZ325" s="311">
        <f>DCOUNTA(CZ253:CZ261,1,CZ331:CZ334)-DCOUNTA(CZ253:CZ259,1,CZ331:CZ334)-COUNT(#REF!)</f>
        <v>0</v>
      </c>
      <c r="DB325" s="311">
        <f>DCOUNTA(DB253:DB261,1,DB331:DB334)-DCOUNTA(DB253:DB259,1,DB331:DB334)-COUNT(#REF!)</f>
        <v>0</v>
      </c>
      <c r="DC325" s="306"/>
    </row>
    <row r="326" spans="3:107" x14ac:dyDescent="0.3">
      <c r="C326" s="303">
        <f>COUNT(#REF!,C265:C281)</f>
        <v>17</v>
      </c>
      <c r="D326" s="309" t="s">
        <v>464</v>
      </c>
      <c r="E326" s="309"/>
      <c r="F326">
        <f>DCOUNT(F263:F281,1,F331:F334)-COUNT(F264)</f>
        <v>0</v>
      </c>
      <c r="H326">
        <f>DCOUNTA(H263:H281,1,H331:H334)-COUNT(H264)</f>
        <v>0</v>
      </c>
      <c r="J326">
        <f>DCOUNTA(J263:J281,1,J331:J334)-COUNT(J264)</f>
        <v>0</v>
      </c>
      <c r="K326" s="126"/>
      <c r="L326" s="19">
        <f>DCOUNTA(L263:L281,1,L331:L334)-COUNT(L264)</f>
        <v>0</v>
      </c>
      <c r="N326">
        <f>DCOUNTA(N263:N281,1,N331:N334)-COUNT(N264)</f>
        <v>0</v>
      </c>
      <c r="P326">
        <f>DCOUNTA(P263:P281,1,P331:P334)-COUNT(P264)</f>
        <v>0</v>
      </c>
      <c r="R326">
        <f>DCOUNTA(R263:R281,1,R331:R334)-COUNT(R264)</f>
        <v>0</v>
      </c>
      <c r="T326">
        <f>DCOUNTA(T263:T281,1,T331:T334)-COUNT(T264)</f>
        <v>0</v>
      </c>
      <c r="V326">
        <f>DCOUNTA(V263:V281,1,V331:V334)-COUNT(V264)</f>
        <v>0</v>
      </c>
      <c r="W326" s="279"/>
      <c r="X326">
        <f>DCOUNTA(X263:X281,1,X331:X334)-COUNT(X264)</f>
        <v>0</v>
      </c>
      <c r="Z326">
        <f>DCOUNTA(Z263:Z281,1,Z331:Z334)-COUNT(Z264)</f>
        <v>0</v>
      </c>
      <c r="AB326">
        <f>DCOUNTA(AB263:AB281,1,AB331:AB334)-COUNT(AB264)</f>
        <v>0</v>
      </c>
      <c r="AD326">
        <f>DCOUNTA(AD263:AD281,1,AD331:AD334)-COUNT(AD264)</f>
        <v>0</v>
      </c>
      <c r="AF326">
        <f>DCOUNTA(AF263:AF281,1,AF331:AF334)-COUNT(AF264)</f>
        <v>0</v>
      </c>
      <c r="AH326">
        <f>DCOUNTA(AH263:AH281,1,AH331:AH334)-COUNT(AH264)</f>
        <v>0</v>
      </c>
      <c r="AJ326">
        <f>DCOUNTA(AJ263:AJ281,1,AJ331:AJ334)-COUNT(AJ264)</f>
        <v>0</v>
      </c>
      <c r="AL326">
        <f>DCOUNTA(AL263:AL281,1,AL331:AL334)-COUNT(AL264)</f>
        <v>0</v>
      </c>
      <c r="AN326">
        <f>DCOUNTA(AN263:AN281,1,AN331:AN334)-COUNT(AN264)</f>
        <v>0</v>
      </c>
      <c r="AP326" s="19">
        <f>DCOUNTA(AP263:AP281,1,AP331:AP334)-COUNT(AP264)</f>
        <v>0</v>
      </c>
      <c r="AR326">
        <f>DCOUNTA(AR263:AR281,1,AR331:AR334)-COUNT(AR264)</f>
        <v>0</v>
      </c>
      <c r="AT326" s="19">
        <f>DCOUNTA(AT263:AT281,1,AT331:AT334)-COUNT(AT264)</f>
        <v>0</v>
      </c>
      <c r="AV326" s="19">
        <f>DCOUNTA(AV263:AV281,1,AV331:AV334)-COUNT(AV264)</f>
        <v>0</v>
      </c>
      <c r="AX326">
        <f>DCOUNTA(AX263:AX281,1,AX331:AX334)-COUNT(AX264)</f>
        <v>0</v>
      </c>
      <c r="AZ326">
        <f>DCOUNTA(AZ263:AZ281,1,AZ331:AZ334)-COUNT(AZ264)</f>
        <v>0</v>
      </c>
      <c r="BB326">
        <f>DCOUNTA(BB263:BB281,1,BB331:BB334)-COUNT(BB264)</f>
        <v>0</v>
      </c>
      <c r="BD326">
        <f>DCOUNTA(BD263:BD281,1,BD331:BD334)-COUNT(BD264)</f>
        <v>0</v>
      </c>
      <c r="BF326">
        <f>DCOUNTA(BF263:BF281,1,BF331:BF334)-COUNT(BF264)</f>
        <v>0</v>
      </c>
      <c r="BH326">
        <f>DCOUNTA(BH263:BH281,1,BH331:BH334)-COUNT(BH264)</f>
        <v>0</v>
      </c>
      <c r="BJ326">
        <f>DCOUNTA(BJ263:BJ281,1,BJ331:BJ334)-COUNT(BJ264)</f>
        <v>0</v>
      </c>
      <c r="BL326">
        <f>DCOUNTA(BL263:BL281,1,BL331:BL334)-COUNT(BL264)</f>
        <v>0</v>
      </c>
      <c r="BN326">
        <f>DCOUNTA(BN263:BN281,1,BN331:BN334)-COUNT(BN264)</f>
        <v>0</v>
      </c>
      <c r="BP326" s="19">
        <f>DCOUNTA(BP263:BP281,1,BP331:BP334)-COUNT(BP264)</f>
        <v>0</v>
      </c>
      <c r="BR326">
        <f>DCOUNTA(BR263:BR281,1,BR331:BR334)-COUNT(BR264)</f>
        <v>0</v>
      </c>
      <c r="BT326">
        <f>DCOUNTA(BT263:BT281,1,BT331:BT334)-COUNT(BT264)</f>
        <v>0</v>
      </c>
      <c r="BV326">
        <f>DCOUNTA(BV263:BV281,1,BV331:BV334)-COUNT(BV264)</f>
        <v>0</v>
      </c>
      <c r="BX326">
        <f>DCOUNTA(BX263:BX281,1,BX331:BX334)-COUNT(BX264)</f>
        <v>0</v>
      </c>
      <c r="BZ326" s="19">
        <f>DCOUNTA(BZ263:BZ281,1,BZ331:BZ334)-COUNT(BZ264)</f>
        <v>0</v>
      </c>
      <c r="CB326">
        <f>DCOUNTA(CB263:CB281,1,CB331:CB334)-COUNT(CB264)</f>
        <v>0</v>
      </c>
      <c r="CD326">
        <f>DCOUNTA(CD263:CD281,1,CD331:CD334)-COUNT(CD264)</f>
        <v>0</v>
      </c>
      <c r="CF326">
        <f>DCOUNTA(CF263:CF281,1,CF331:CF334)-COUNT(CF264)</f>
        <v>0</v>
      </c>
      <c r="CH326">
        <f>DCOUNTA(CH263:CH281,1,CH331:CH334)-COUNT(CH264)</f>
        <v>0</v>
      </c>
      <c r="CJ326">
        <f>DCOUNTA(CJ263:CJ281,1,CJ331:CJ334)-COUNT(CJ264)</f>
        <v>0</v>
      </c>
      <c r="CL326">
        <f>DCOUNTA(CL263:CL281,1,CL331:CL334)-COUNT(CL264)</f>
        <v>0</v>
      </c>
      <c r="CN326">
        <f>DCOUNTA(CN263:CN281,1,CN331:CN334)-COUNT(CN264)</f>
        <v>0</v>
      </c>
      <c r="CP326">
        <f>DCOUNTA(CP263:CP281,1,CP331:CP334)-COUNT(CP264)</f>
        <v>0</v>
      </c>
      <c r="CR326">
        <f>DCOUNTA(CR263:CR281,1,CR331:CR334)-COUNT(CR264)</f>
        <v>0</v>
      </c>
      <c r="CT326">
        <f>DCOUNTA(CT263:CT281,1,CT331:CT334)-COUNT(CT264)</f>
        <v>0</v>
      </c>
      <c r="CV326">
        <f>DCOUNTA(CV263:CV281,1,CV331:CV334)-COUNT(CV264)</f>
        <v>0</v>
      </c>
      <c r="CX326">
        <f>DCOUNTA(CX263:CX281,1,CX331:CX334)-COUNT(CX264)</f>
        <v>0</v>
      </c>
      <c r="CZ326">
        <f>DCOUNTA(CZ263:CZ281,1,CZ331:CZ334)-COUNT(CZ264)</f>
        <v>0</v>
      </c>
      <c r="DB326">
        <f>DCOUNTA(DB263:DB281,1,DB331:DB334)-COUNT(DB264)</f>
        <v>0</v>
      </c>
      <c r="DC326" s="306"/>
    </row>
    <row r="327" spans="3:107" s="216" customFormat="1" x14ac:dyDescent="0.3">
      <c r="C327" s="307">
        <f>COUNT(C284:C284)</f>
        <v>1</v>
      </c>
      <c r="D327" s="312" t="s">
        <v>465</v>
      </c>
      <c r="E327" s="312"/>
      <c r="F327" s="216">
        <f>COUNTA(G284:G284)</f>
        <v>1</v>
      </c>
      <c r="H327" s="216">
        <f>COUNTA(I284:I284)</f>
        <v>0</v>
      </c>
      <c r="I327" s="205"/>
      <c r="J327" s="216">
        <f>COUNTA(K284:K284)</f>
        <v>1</v>
      </c>
      <c r="K327" s="313"/>
      <c r="L327" s="203">
        <f>COUNTA(M284:M284)</f>
        <v>1</v>
      </c>
      <c r="M327" s="203"/>
      <c r="N327" s="216">
        <f>COUNTA(O284:O284)</f>
        <v>1</v>
      </c>
      <c r="O327" s="211"/>
      <c r="P327" s="216">
        <f>COUNTA(Q284:Q284)</f>
        <v>1</v>
      </c>
      <c r="R327" s="216">
        <f>COUNTA(S284:S284)</f>
        <v>1</v>
      </c>
      <c r="S327" s="231"/>
      <c r="T327" s="216">
        <f>COUNTA(U284:U284)</f>
        <v>1</v>
      </c>
      <c r="U327" s="205"/>
      <c r="V327" s="216">
        <f>COUNTA(W284:W284)</f>
        <v>1</v>
      </c>
      <c r="W327" s="314"/>
      <c r="X327" s="216">
        <f>COUNTA(Y284:Y284)</f>
        <v>1</v>
      </c>
      <c r="Y327" s="315"/>
      <c r="Z327" s="216">
        <f>COUNTA(AA284:AA284)</f>
        <v>0</v>
      </c>
      <c r="AA327" s="205"/>
      <c r="AB327" s="216">
        <f>COUNTA(AC284:AC284)</f>
        <v>1</v>
      </c>
      <c r="AC327" s="205"/>
      <c r="AD327" s="216">
        <f>COUNTA(AE284:AE284)</f>
        <v>1</v>
      </c>
      <c r="AE327" s="205"/>
      <c r="AF327" s="216">
        <f>COUNTA(AG284:AG284)</f>
        <v>0</v>
      </c>
      <c r="AG327" s="205"/>
      <c r="AH327" s="216">
        <f>COUNTA(AI284:AI284)</f>
        <v>1</v>
      </c>
      <c r="AI327" s="205"/>
      <c r="AJ327" s="216">
        <f>COUNTA(AK284:AK284)</f>
        <v>1</v>
      </c>
      <c r="AK327" s="205"/>
      <c r="AL327" s="216">
        <f>COUNTA(AM284:AM284)</f>
        <v>1</v>
      </c>
      <c r="AM327" s="211"/>
      <c r="AN327" s="216">
        <f>COUNTA(AO284:AO284)</f>
        <v>1</v>
      </c>
      <c r="AO327" s="205"/>
      <c r="AP327" s="203">
        <f>COUNTA(AQ284:AQ284)</f>
        <v>0</v>
      </c>
      <c r="AQ327" s="203"/>
      <c r="AR327" s="216">
        <f>COUNTA(AS284:AS284)</f>
        <v>1</v>
      </c>
      <c r="AS327" s="205"/>
      <c r="AT327" s="203">
        <f>COUNTA(AU284:AU284)</f>
        <v>1</v>
      </c>
      <c r="AU327" s="203"/>
      <c r="AV327" s="203">
        <f>COUNTA(AW284:AW284)</f>
        <v>0</v>
      </c>
      <c r="AW327" s="203"/>
      <c r="AX327" s="216">
        <f>COUNTA(AY284:AY284)</f>
        <v>0</v>
      </c>
      <c r="AY327" s="205"/>
      <c r="AZ327" s="216">
        <f>COUNTA(BA284:BA284)</f>
        <v>0</v>
      </c>
      <c r="BA327" s="316"/>
      <c r="BB327" s="216">
        <f>COUNTA(BC284:BC284)</f>
        <v>1</v>
      </c>
      <c r="BC327" s="211"/>
      <c r="BD327" s="216">
        <f>COUNTA(BE284:BE284)</f>
        <v>0</v>
      </c>
      <c r="BE327" s="205"/>
      <c r="BF327" s="216">
        <f>COUNTA(BG284:BG284)</f>
        <v>0</v>
      </c>
      <c r="BG327" s="211"/>
      <c r="BH327" s="216">
        <f>COUNTA(BI284:BI284)</f>
        <v>1</v>
      </c>
      <c r="BI327" s="205"/>
      <c r="BJ327" s="216">
        <v>0</v>
      </c>
      <c r="BK327" s="205"/>
      <c r="BL327" s="216">
        <f>COUNTA(BM284:BM284)</f>
        <v>1</v>
      </c>
      <c r="BM327" s="205"/>
      <c r="BN327" s="216">
        <f>COUNTA(BO284:BO284)</f>
        <v>1</v>
      </c>
      <c r="BO327" s="205"/>
      <c r="BP327" s="203">
        <f>COUNTA(BQ284:BQ284)</f>
        <v>1</v>
      </c>
      <c r="BQ327" s="203"/>
      <c r="BR327" s="216">
        <f>COUNTA(BS284:BS284)</f>
        <v>0</v>
      </c>
      <c r="BS327" s="317"/>
      <c r="BT327" s="216">
        <f>COUNTA(BU284:BU284)</f>
        <v>0</v>
      </c>
      <c r="BU327" s="205"/>
      <c r="BV327" s="216">
        <f>COUNTA(BW284:BW284)</f>
        <v>0</v>
      </c>
      <c r="BW327" s="205"/>
      <c r="BX327" s="216">
        <f>COUNTA(BY284:BY284)</f>
        <v>0</v>
      </c>
      <c r="BY327" s="205"/>
      <c r="BZ327" s="203">
        <f>COUNTA(CA284:CA284)</f>
        <v>0</v>
      </c>
      <c r="CA327" s="203"/>
      <c r="CB327" s="216">
        <f>COUNTA(CC284:CC284)</f>
        <v>0</v>
      </c>
      <c r="CC327" s="205"/>
      <c r="CD327" s="216">
        <f>COUNTA(CE284:CE284)</f>
        <v>1</v>
      </c>
      <c r="CE327" s="205"/>
      <c r="CF327" s="216">
        <f>COUNTA(CG284:CG284)</f>
        <v>1</v>
      </c>
      <c r="CH327" s="216">
        <f>COUNTA(CI284:CI284)</f>
        <v>1</v>
      </c>
      <c r="CI327" s="205"/>
      <c r="CJ327" s="216">
        <f>COUNTA(CK284:CK284)</f>
        <v>1</v>
      </c>
      <c r="CK327" s="205"/>
      <c r="CL327" s="216">
        <f>COUNTA(CM284:CM284)</f>
        <v>1</v>
      </c>
      <c r="CM327" s="205"/>
      <c r="CN327" s="216">
        <f>COUNTA(CO284:CO284)</f>
        <v>1</v>
      </c>
      <c r="CO327" s="205"/>
      <c r="CP327" s="216">
        <f>COUNTA(CQ284:CQ284)</f>
        <v>1</v>
      </c>
      <c r="CQ327" s="205"/>
      <c r="CR327" s="216">
        <f>COUNTA(CS284:CS284)</f>
        <v>0</v>
      </c>
      <c r="CS327" s="205"/>
      <c r="CT327" s="216">
        <f>COUNTA(CU284:CU284)</f>
        <v>1</v>
      </c>
      <c r="CU327" s="205"/>
      <c r="CV327" s="216">
        <f>COUNTA(CW284:CW284)</f>
        <v>1</v>
      </c>
      <c r="CW327" s="205"/>
      <c r="CX327" s="216">
        <f>COUNTA(CY284:CY284)</f>
        <v>0</v>
      </c>
      <c r="CY327" s="318"/>
      <c r="CZ327" s="216">
        <f>COUNTA(DA284:DA284)</f>
        <v>1</v>
      </c>
      <c r="DA327" s="318"/>
      <c r="DB327" s="216">
        <f>COUNTA(DC284:DC284)</f>
        <v>0</v>
      </c>
      <c r="DC327" s="318"/>
    </row>
    <row r="328" spans="3:107" x14ac:dyDescent="0.3">
      <c r="C328" s="303">
        <f>SUM(C311:C327)</f>
        <v>311</v>
      </c>
      <c r="D328" s="319" t="s">
        <v>466</v>
      </c>
      <c r="E328" s="319"/>
      <c r="F328" s="320">
        <f>SUM(F311:F327)</f>
        <v>6</v>
      </c>
      <c r="H328" s="320">
        <f>SUM(H311:H327)</f>
        <v>1</v>
      </c>
      <c r="J328" s="320">
        <f>SUM(J311:J327)</f>
        <v>12</v>
      </c>
      <c r="K328" s="126"/>
      <c r="L328" s="321">
        <f>SUM(L311:L327)</f>
        <v>8</v>
      </c>
      <c r="N328" s="320">
        <f>SUM(N311:N327)</f>
        <v>5</v>
      </c>
      <c r="P328" s="320">
        <f>SUM(P311:P327)</f>
        <v>4</v>
      </c>
      <c r="R328" s="320">
        <f>SUM(R311:R327)</f>
        <v>11</v>
      </c>
      <c r="T328" s="320">
        <f>SUM(T311:T327)</f>
        <v>12</v>
      </c>
      <c r="V328" s="320">
        <f>SUM(V311:V327)</f>
        <v>9</v>
      </c>
      <c r="W328" s="279"/>
      <c r="X328" s="320">
        <f>SUM(X311:X327)</f>
        <v>11</v>
      </c>
      <c r="Z328" s="320">
        <f>SUM(Z311:Z327)</f>
        <v>5</v>
      </c>
      <c r="AB328" s="320">
        <f>SUM(AB311:AB327)</f>
        <v>12</v>
      </c>
      <c r="AD328" s="320">
        <f>SUM(AD311:AD327)</f>
        <v>6</v>
      </c>
      <c r="AF328" s="320">
        <f>SUM(AF311:AF327)</f>
        <v>3</v>
      </c>
      <c r="AH328" s="320">
        <f>SUM(AH311:AH327)</f>
        <v>4</v>
      </c>
      <c r="AJ328" s="320">
        <f>SUM(AJ311:AJ327)</f>
        <v>12</v>
      </c>
      <c r="AL328" s="320">
        <f>SUM(AL311:AL327)</f>
        <v>11</v>
      </c>
      <c r="AN328" s="320">
        <f>SUM(AN311:AN327)</f>
        <v>6</v>
      </c>
      <c r="AP328" s="321">
        <f>SUM(AP311:AP327)</f>
        <v>8</v>
      </c>
      <c r="AR328" s="320">
        <f>SUM(AR311:AR327)</f>
        <v>3</v>
      </c>
      <c r="AT328" s="321">
        <f>SUM(AT311:AT327)</f>
        <v>7</v>
      </c>
      <c r="AV328" s="321">
        <f>SUM(AV311:AV327)</f>
        <v>3</v>
      </c>
      <c r="AX328" s="320">
        <f>SUM(AX311:AX327)</f>
        <v>3</v>
      </c>
      <c r="AZ328" s="320">
        <f>SUM(AZ311:AZ327)</f>
        <v>9</v>
      </c>
      <c r="BB328" s="320">
        <f>SUM(BB311:BB327)</f>
        <v>9</v>
      </c>
      <c r="BD328" s="320">
        <f>SUM(BD311:BD327)</f>
        <v>4</v>
      </c>
      <c r="BF328" s="320">
        <f>SUM(BF311:BF327)</f>
        <v>1</v>
      </c>
      <c r="BH328" s="320">
        <f>SUM(BH311:BH327)</f>
        <v>10</v>
      </c>
      <c r="BJ328" s="320">
        <f>SUM(BJ311:BJ327)</f>
        <v>7</v>
      </c>
      <c r="BL328" s="320">
        <f>SUM(BL311:BL327)</f>
        <v>2</v>
      </c>
      <c r="BN328" s="320">
        <f>SUM(BN311:BN327)</f>
        <v>11</v>
      </c>
      <c r="BP328" s="321">
        <f>SUM(BP311:BP327)</f>
        <v>12</v>
      </c>
      <c r="BR328" s="320">
        <f>SUM(BR311:BR327)</f>
        <v>9</v>
      </c>
      <c r="BT328" s="320">
        <f>SUM(BT311:BT327)</f>
        <v>8</v>
      </c>
      <c r="BV328" s="320">
        <f>SUM(BV311:BV327)</f>
        <v>5</v>
      </c>
      <c r="BX328" s="320">
        <f>SUM(BX311:BX327)</f>
        <v>8</v>
      </c>
      <c r="BZ328" s="321">
        <f>SUM(BZ311:BZ327)</f>
        <v>6</v>
      </c>
      <c r="CB328" s="320">
        <f>SUM(CB311:CB327)</f>
        <v>1</v>
      </c>
      <c r="CD328" s="320">
        <f>SUM(CD311:CD327)</f>
        <v>8</v>
      </c>
      <c r="CF328" s="320">
        <f>SUM(CF311:CF327)</f>
        <v>4</v>
      </c>
      <c r="CH328" s="320">
        <f>SUM(CH311:CH327)</f>
        <v>6</v>
      </c>
      <c r="CJ328" s="320">
        <f>SUM(CJ311:CJ327)</f>
        <v>12</v>
      </c>
      <c r="CL328" s="320">
        <f>SUM(CL311:CL327)</f>
        <v>11</v>
      </c>
      <c r="CN328" s="320">
        <f>SUM(CN311:CN327)</f>
        <v>7</v>
      </c>
      <c r="CP328" s="320">
        <f>SUM(CP311:CP327)</f>
        <v>10</v>
      </c>
      <c r="CR328" s="320">
        <f>SUM(CR311:CR327)</f>
        <v>5</v>
      </c>
      <c r="CT328" s="320">
        <f>SUM(CT311:CT327)</f>
        <v>4</v>
      </c>
      <c r="CV328" s="320">
        <f>SUM(CV311:CV327)</f>
        <v>12</v>
      </c>
      <c r="CX328" s="320">
        <f>SUM(CX311:CX327)</f>
        <v>11</v>
      </c>
      <c r="CZ328" s="320">
        <f>SUM(CZ311:CZ327)</f>
        <v>12</v>
      </c>
      <c r="DB328" s="320">
        <f>SUM(DB311:DB327)</f>
        <v>9</v>
      </c>
      <c r="DC328" s="306"/>
    </row>
    <row r="329" spans="3:107" x14ac:dyDescent="0.3">
      <c r="J329" s="31"/>
      <c r="K329" s="126"/>
      <c r="L329" s="114"/>
      <c r="P329" s="31"/>
      <c r="T329" s="126"/>
      <c r="V329" s="126"/>
      <c r="W329" s="279"/>
      <c r="X329" s="126"/>
      <c r="Z329" s="126"/>
      <c r="AB329" s="126"/>
      <c r="AD329" s="126"/>
      <c r="AF329" s="126"/>
      <c r="AH329" s="126"/>
      <c r="AJ329" s="126"/>
      <c r="AL329" s="126"/>
      <c r="AN329" s="126"/>
      <c r="AP329" s="114"/>
      <c r="AT329" s="114"/>
      <c r="AV329" s="114"/>
      <c r="AX329" s="31"/>
      <c r="BD329" s="31"/>
      <c r="BJ329" s="263"/>
      <c r="BL329" s="263"/>
      <c r="BN329" s="263"/>
      <c r="BP329" s="114"/>
      <c r="BR329" s="263"/>
      <c r="BT329" s="263"/>
      <c r="BV329" s="263"/>
      <c r="BX329" s="263"/>
      <c r="BZ329" s="114"/>
      <c r="CB329" s="263"/>
      <c r="CD329" s="263"/>
      <c r="CF329" s="31"/>
      <c r="CH329" s="263"/>
      <c r="CJ329" s="263"/>
      <c r="CL329" s="263"/>
      <c r="CN329" s="263"/>
      <c r="CP329" s="263"/>
      <c r="CR329" s="263"/>
      <c r="CT329" s="263"/>
      <c r="CV329" s="263"/>
      <c r="CX329" s="263"/>
      <c r="CZ329" s="263"/>
      <c r="DB329" s="263"/>
      <c r="DC329" s="306"/>
    </row>
    <row r="330" spans="3:107" x14ac:dyDescent="0.3">
      <c r="J330" s="31"/>
      <c r="K330" s="126"/>
      <c r="L330" s="114"/>
      <c r="P330" s="31"/>
      <c r="T330" s="126"/>
      <c r="V330" s="126"/>
      <c r="W330" s="279"/>
      <c r="X330" s="126"/>
      <c r="Z330" s="126"/>
      <c r="AB330" s="126"/>
      <c r="AD330" s="126"/>
      <c r="AF330" s="126"/>
      <c r="AH330" s="126"/>
      <c r="AJ330" s="126"/>
      <c r="AL330" s="126"/>
      <c r="AN330" s="126"/>
      <c r="AP330" s="114"/>
      <c r="AT330" s="114"/>
      <c r="AV330" s="114"/>
      <c r="AX330" s="31"/>
      <c r="BD330" s="31"/>
      <c r="BJ330" s="263"/>
      <c r="BL330" s="263"/>
      <c r="BN330" s="263"/>
      <c r="BP330" s="114"/>
      <c r="BR330" s="263"/>
      <c r="BT330" s="263"/>
      <c r="BV330" s="263"/>
      <c r="BX330" s="263"/>
      <c r="BZ330" s="114"/>
      <c r="CB330" s="263"/>
      <c r="CD330" s="263"/>
      <c r="CF330" s="31"/>
      <c r="CH330" s="263"/>
      <c r="CJ330" s="263"/>
      <c r="CL330" s="263"/>
      <c r="CN330" s="263"/>
      <c r="CP330" s="263"/>
      <c r="CR330" s="263"/>
      <c r="CT330" s="263"/>
      <c r="CV330" s="263">
        <f>DCOUNTA(CV4:CV297,1,CV337:CW338)</f>
        <v>120</v>
      </c>
      <c r="CX330" s="263"/>
      <c r="CZ330" s="263"/>
      <c r="DB330" s="263"/>
      <c r="DC330" s="306"/>
    </row>
    <row r="331" spans="3:107" x14ac:dyDescent="0.3">
      <c r="F331" s="32" t="s">
        <v>18</v>
      </c>
      <c r="H331" s="32" t="s">
        <v>18</v>
      </c>
      <c r="J331" s="32" t="s">
        <v>18</v>
      </c>
      <c r="K331" s="126"/>
      <c r="L331" s="323" t="s">
        <v>18</v>
      </c>
      <c r="N331" s="32" t="s">
        <v>18</v>
      </c>
      <c r="P331" s="32" t="s">
        <v>18</v>
      </c>
      <c r="R331" s="32" t="s">
        <v>18</v>
      </c>
      <c r="T331" s="32" t="s">
        <v>18</v>
      </c>
      <c r="V331" s="32" t="s">
        <v>18</v>
      </c>
      <c r="W331" s="279"/>
      <c r="X331" s="32" t="s">
        <v>18</v>
      </c>
      <c r="Z331" s="32" t="s">
        <v>18</v>
      </c>
      <c r="AB331" s="32" t="s">
        <v>18</v>
      </c>
      <c r="AD331" s="32" t="s">
        <v>18</v>
      </c>
      <c r="AF331" s="32" t="s">
        <v>18</v>
      </c>
      <c r="AH331" s="32" t="s">
        <v>18</v>
      </c>
      <c r="AJ331" s="32" t="s">
        <v>18</v>
      </c>
      <c r="AL331" s="32" t="s">
        <v>18</v>
      </c>
      <c r="AN331" s="32" t="s">
        <v>18</v>
      </c>
      <c r="AP331" s="323" t="s">
        <v>18</v>
      </c>
      <c r="AR331" s="32" t="s">
        <v>18</v>
      </c>
      <c r="AT331" s="323" t="s">
        <v>18</v>
      </c>
      <c r="AV331" s="323" t="s">
        <v>18</v>
      </c>
      <c r="AX331" s="32" t="s">
        <v>18</v>
      </c>
      <c r="AZ331" s="32" t="s">
        <v>18</v>
      </c>
      <c r="BB331" s="32" t="s">
        <v>18</v>
      </c>
      <c r="BD331" s="32" t="s">
        <v>18</v>
      </c>
      <c r="BF331" s="32" t="s">
        <v>18</v>
      </c>
      <c r="BH331" s="32" t="s">
        <v>18</v>
      </c>
      <c r="BJ331" s="32" t="s">
        <v>18</v>
      </c>
      <c r="BL331" s="32" t="s">
        <v>18</v>
      </c>
      <c r="BN331" s="32" t="s">
        <v>18</v>
      </c>
      <c r="BP331" s="323" t="s">
        <v>18</v>
      </c>
      <c r="BR331" s="32" t="s">
        <v>18</v>
      </c>
      <c r="BT331" s="32" t="s">
        <v>18</v>
      </c>
      <c r="BV331" s="32" t="s">
        <v>18</v>
      </c>
      <c r="BX331" s="32" t="s">
        <v>18</v>
      </c>
      <c r="BZ331" s="323" t="s">
        <v>18</v>
      </c>
      <c r="CB331" s="32" t="s">
        <v>18</v>
      </c>
      <c r="CD331" s="32" t="s">
        <v>18</v>
      </c>
      <c r="CF331" s="32" t="s">
        <v>18</v>
      </c>
      <c r="CH331" s="32" t="s">
        <v>18</v>
      </c>
      <c r="CJ331" s="32" t="s">
        <v>18</v>
      </c>
      <c r="CL331" s="32" t="s">
        <v>18</v>
      </c>
      <c r="CN331" s="32" t="s">
        <v>18</v>
      </c>
      <c r="CP331" s="32" t="s">
        <v>18</v>
      </c>
      <c r="CR331" s="32" t="s">
        <v>18</v>
      </c>
      <c r="CT331" s="32" t="s">
        <v>18</v>
      </c>
      <c r="CV331" s="32" t="s">
        <v>18</v>
      </c>
      <c r="CX331" s="32" t="s">
        <v>18</v>
      </c>
      <c r="CZ331" s="32" t="s">
        <v>18</v>
      </c>
      <c r="DB331" s="32" t="s">
        <v>18</v>
      </c>
      <c r="DC331" s="306"/>
    </row>
    <row r="332" spans="3:107" x14ac:dyDescent="0.3">
      <c r="F332" s="31" t="s">
        <v>2408</v>
      </c>
      <c r="H332" s="31" t="s">
        <v>2408</v>
      </c>
      <c r="J332" s="31" t="s">
        <v>2408</v>
      </c>
      <c r="K332" s="126"/>
      <c r="L332" s="114" t="s">
        <v>2408</v>
      </c>
      <c r="N332" s="31" t="s">
        <v>2408</v>
      </c>
      <c r="P332" s="31" t="s">
        <v>2408</v>
      </c>
      <c r="R332" s="31" t="s">
        <v>2408</v>
      </c>
      <c r="T332" s="31" t="s">
        <v>2408</v>
      </c>
      <c r="V332" s="31" t="s">
        <v>2408</v>
      </c>
      <c r="W332" s="279"/>
      <c r="X332" s="31" t="s">
        <v>2408</v>
      </c>
      <c r="Z332" s="31" t="s">
        <v>2408</v>
      </c>
      <c r="AB332" s="31" t="s">
        <v>2408</v>
      </c>
      <c r="AD332" s="31" t="s">
        <v>2408</v>
      </c>
      <c r="AF332" s="31" t="s">
        <v>2408</v>
      </c>
      <c r="AH332" s="31" t="s">
        <v>2408</v>
      </c>
      <c r="AJ332" s="31" t="s">
        <v>2408</v>
      </c>
      <c r="AL332" s="31" t="s">
        <v>2408</v>
      </c>
      <c r="AN332" s="31" t="s">
        <v>2408</v>
      </c>
      <c r="AP332" s="114" t="s">
        <v>2408</v>
      </c>
      <c r="AR332" s="31" t="s">
        <v>2408</v>
      </c>
      <c r="AT332" s="114" t="s">
        <v>2408</v>
      </c>
      <c r="AV332" s="114" t="s">
        <v>2408</v>
      </c>
      <c r="AX332" s="31" t="s">
        <v>2408</v>
      </c>
      <c r="AZ332" s="31" t="s">
        <v>2408</v>
      </c>
      <c r="BB332" s="31" t="s">
        <v>2408</v>
      </c>
      <c r="BD332" s="31" t="s">
        <v>2408</v>
      </c>
      <c r="BF332" s="31" t="s">
        <v>2408</v>
      </c>
      <c r="BH332" s="31" t="s">
        <v>2408</v>
      </c>
      <c r="BJ332" s="31" t="s">
        <v>2408</v>
      </c>
      <c r="BL332" s="31" t="s">
        <v>2408</v>
      </c>
      <c r="BN332" s="31" t="s">
        <v>2408</v>
      </c>
      <c r="BP332" s="114" t="s">
        <v>2408</v>
      </c>
      <c r="BR332" s="31" t="s">
        <v>2408</v>
      </c>
      <c r="BT332" s="31" t="s">
        <v>2408</v>
      </c>
      <c r="BV332" s="31" t="s">
        <v>2408</v>
      </c>
      <c r="BX332" s="31" t="s">
        <v>2408</v>
      </c>
      <c r="BZ332" s="114" t="s">
        <v>2408</v>
      </c>
      <c r="CB332" s="31" t="s">
        <v>2408</v>
      </c>
      <c r="CD332" s="31" t="s">
        <v>2408</v>
      </c>
      <c r="CF332" s="31" t="s">
        <v>2408</v>
      </c>
      <c r="CH332" s="31" t="s">
        <v>2408</v>
      </c>
      <c r="CJ332" s="31" t="s">
        <v>2408</v>
      </c>
      <c r="CL332" s="31" t="s">
        <v>2408</v>
      </c>
      <c r="CN332" s="31" t="s">
        <v>2408</v>
      </c>
      <c r="CP332" s="31" t="s">
        <v>2408</v>
      </c>
      <c r="CR332" s="31" t="s">
        <v>2408</v>
      </c>
      <c r="CT332" s="31" t="s">
        <v>2408</v>
      </c>
      <c r="CV332" s="31" t="s">
        <v>2408</v>
      </c>
      <c r="CX332" s="31" t="s">
        <v>2408</v>
      </c>
      <c r="CZ332" s="31" t="s">
        <v>2408</v>
      </c>
      <c r="DB332" s="31" t="s">
        <v>2408</v>
      </c>
      <c r="DC332" s="306"/>
    </row>
    <row r="333" spans="3:107" x14ac:dyDescent="0.3">
      <c r="F333" s="32" t="s">
        <v>18</v>
      </c>
      <c r="H333" s="32" t="s">
        <v>18</v>
      </c>
      <c r="J333" s="32" t="s">
        <v>18</v>
      </c>
      <c r="K333" s="126"/>
      <c r="L333" s="323" t="s">
        <v>18</v>
      </c>
      <c r="N333" s="32" t="s">
        <v>18</v>
      </c>
      <c r="P333" s="32" t="s">
        <v>18</v>
      </c>
      <c r="R333" s="32" t="s">
        <v>18</v>
      </c>
      <c r="T333" s="32" t="s">
        <v>18</v>
      </c>
      <c r="V333" s="32" t="s">
        <v>18</v>
      </c>
      <c r="W333" s="279"/>
      <c r="X333" s="32" t="s">
        <v>18</v>
      </c>
      <c r="Z333" s="32" t="s">
        <v>18</v>
      </c>
      <c r="AB333" s="32" t="s">
        <v>18</v>
      </c>
      <c r="AD333" s="32" t="s">
        <v>18</v>
      </c>
      <c r="AF333" s="32" t="s">
        <v>18</v>
      </c>
      <c r="AH333" s="32" t="s">
        <v>18</v>
      </c>
      <c r="AJ333" s="32" t="s">
        <v>18</v>
      </c>
      <c r="AL333" s="32" t="s">
        <v>18</v>
      </c>
      <c r="AN333" s="32" t="s">
        <v>18</v>
      </c>
      <c r="AP333" s="323" t="s">
        <v>18</v>
      </c>
      <c r="AR333" s="32" t="s">
        <v>18</v>
      </c>
      <c r="AT333" s="323" t="s">
        <v>18</v>
      </c>
      <c r="AV333" s="323" t="s">
        <v>18</v>
      </c>
      <c r="AX333" s="32" t="s">
        <v>18</v>
      </c>
      <c r="AZ333" s="32" t="s">
        <v>18</v>
      </c>
      <c r="BB333" s="32" t="s">
        <v>18</v>
      </c>
      <c r="BD333" s="32" t="s">
        <v>18</v>
      </c>
      <c r="BF333" s="32" t="s">
        <v>18</v>
      </c>
      <c r="BH333" s="32" t="s">
        <v>18</v>
      </c>
      <c r="BJ333" s="32" t="s">
        <v>18</v>
      </c>
      <c r="BL333" s="32" t="s">
        <v>18</v>
      </c>
      <c r="BN333" s="32" t="s">
        <v>18</v>
      </c>
      <c r="BP333" s="323" t="s">
        <v>18</v>
      </c>
      <c r="BR333" s="32" t="s">
        <v>18</v>
      </c>
      <c r="BT333" s="32" t="s">
        <v>18</v>
      </c>
      <c r="BV333" s="32" t="s">
        <v>18</v>
      </c>
      <c r="BX333" s="32" t="s">
        <v>18</v>
      </c>
      <c r="BZ333" s="323" t="s">
        <v>18</v>
      </c>
      <c r="CB333" s="32" t="s">
        <v>18</v>
      </c>
      <c r="CD333" s="32" t="s">
        <v>18</v>
      </c>
      <c r="CF333" s="32" t="s">
        <v>18</v>
      </c>
      <c r="CH333" s="32" t="s">
        <v>18</v>
      </c>
      <c r="CJ333" s="32" t="s">
        <v>18</v>
      </c>
      <c r="CL333" s="32" t="s">
        <v>18</v>
      </c>
      <c r="CN333" s="32" t="s">
        <v>18</v>
      </c>
      <c r="CP333" s="32" t="s">
        <v>18</v>
      </c>
      <c r="CR333" s="32" t="s">
        <v>18</v>
      </c>
      <c r="CT333" s="32" t="s">
        <v>18</v>
      </c>
      <c r="CV333" s="32" t="s">
        <v>18</v>
      </c>
      <c r="CX333" s="32" t="s">
        <v>18</v>
      </c>
      <c r="CZ333" s="32" t="s">
        <v>18</v>
      </c>
      <c r="DB333" s="32" t="s">
        <v>18</v>
      </c>
      <c r="DC333" s="306"/>
    </row>
    <row r="334" spans="3:107" x14ac:dyDescent="0.3">
      <c r="F334" s="31" t="str">
        <f>"T"</f>
        <v>T</v>
      </c>
      <c r="H334" s="16" t="s">
        <v>271</v>
      </c>
      <c r="J334" s="16" t="s">
        <v>271</v>
      </c>
      <c r="K334" s="126"/>
      <c r="L334" s="324" t="s">
        <v>271</v>
      </c>
      <c r="N334" s="16" t="s">
        <v>271</v>
      </c>
      <c r="P334" s="16" t="s">
        <v>271</v>
      </c>
      <c r="R334" s="16" t="s">
        <v>271</v>
      </c>
      <c r="T334" s="16" t="s">
        <v>271</v>
      </c>
      <c r="V334" s="16" t="s">
        <v>271</v>
      </c>
      <c r="W334" s="279"/>
      <c r="X334" s="16" t="s">
        <v>271</v>
      </c>
      <c r="Z334" s="16" t="s">
        <v>271</v>
      </c>
      <c r="AB334" s="16" t="s">
        <v>271</v>
      </c>
      <c r="AD334" s="16" t="s">
        <v>271</v>
      </c>
      <c r="AF334" s="16" t="s">
        <v>271</v>
      </c>
      <c r="AH334" s="16" t="s">
        <v>271</v>
      </c>
      <c r="AJ334" s="16" t="s">
        <v>271</v>
      </c>
      <c r="AL334" s="16" t="s">
        <v>271</v>
      </c>
      <c r="AN334" s="16" t="s">
        <v>271</v>
      </c>
      <c r="AP334" s="324" t="s">
        <v>271</v>
      </c>
      <c r="AR334" s="16" t="s">
        <v>271</v>
      </c>
      <c r="AT334" s="324" t="s">
        <v>271</v>
      </c>
      <c r="AV334" s="324" t="s">
        <v>271</v>
      </c>
      <c r="AX334" s="16" t="s">
        <v>271</v>
      </c>
      <c r="AZ334" s="16" t="s">
        <v>271</v>
      </c>
      <c r="BB334" s="16" t="s">
        <v>271</v>
      </c>
      <c r="BD334" s="16" t="s">
        <v>271</v>
      </c>
      <c r="BF334" s="16" t="s">
        <v>271</v>
      </c>
      <c r="BH334" s="16" t="s">
        <v>271</v>
      </c>
      <c r="BJ334" s="16" t="s">
        <v>271</v>
      </c>
      <c r="BL334" s="16" t="s">
        <v>271</v>
      </c>
      <c r="BN334" s="16" t="s">
        <v>271</v>
      </c>
      <c r="BP334" s="324" t="s">
        <v>271</v>
      </c>
      <c r="BR334" s="16" t="s">
        <v>271</v>
      </c>
      <c r="BT334" s="16" t="s">
        <v>271</v>
      </c>
      <c r="BV334" s="16" t="s">
        <v>271</v>
      </c>
      <c r="BX334" s="16" t="s">
        <v>271</v>
      </c>
      <c r="BZ334" s="324" t="s">
        <v>271</v>
      </c>
      <c r="CB334" s="16" t="s">
        <v>271</v>
      </c>
      <c r="CD334" s="16" t="s">
        <v>271</v>
      </c>
      <c r="CF334" s="16" t="s">
        <v>271</v>
      </c>
      <c r="CH334" s="16" t="s">
        <v>271</v>
      </c>
      <c r="CJ334" s="16" t="s">
        <v>271</v>
      </c>
      <c r="CL334" s="16" t="s">
        <v>271</v>
      </c>
      <c r="CN334" s="16" t="s">
        <v>271</v>
      </c>
      <c r="CP334" s="16" t="s">
        <v>271</v>
      </c>
      <c r="CR334" s="16" t="s">
        <v>271</v>
      </c>
      <c r="CT334" s="16" t="s">
        <v>271</v>
      </c>
      <c r="CV334" s="16" t="s">
        <v>271</v>
      </c>
      <c r="CX334" s="16" t="s">
        <v>271</v>
      </c>
      <c r="CZ334" s="16" t="s">
        <v>271</v>
      </c>
      <c r="DB334" s="16" t="s">
        <v>271</v>
      </c>
      <c r="DC334" s="306"/>
    </row>
    <row r="335" spans="3:107" x14ac:dyDescent="0.3">
      <c r="J335" s="31"/>
      <c r="K335" s="126"/>
      <c r="L335" s="114"/>
      <c r="P335" s="31"/>
      <c r="T335" s="126"/>
      <c r="V335" s="126"/>
      <c r="W335" s="279"/>
      <c r="X335" s="126"/>
      <c r="Z335" s="126"/>
      <c r="AF335" s="31"/>
      <c r="AP335" s="114"/>
      <c r="AT335" s="114"/>
      <c r="AV335" s="114"/>
      <c r="AZ335" s="38"/>
      <c r="BB335" s="325"/>
      <c r="BD335" s="325"/>
      <c r="BP335" s="114"/>
      <c r="BT335" s="305"/>
      <c r="BV335" s="305"/>
      <c r="BZ335" s="114"/>
      <c r="CF335" s="31"/>
      <c r="DB335" s="306"/>
      <c r="DC335" s="306"/>
    </row>
    <row r="336" spans="3:107" x14ac:dyDescent="0.3">
      <c r="J336" s="126"/>
      <c r="K336" s="126"/>
      <c r="V336" s="279"/>
      <c r="W336" s="279"/>
      <c r="BD336" s="325"/>
      <c r="DB336" s="306"/>
      <c r="DC336" s="306"/>
    </row>
    <row r="337" spans="10:107" ht="19.5" thickBot="1" x14ac:dyDescent="0.35">
      <c r="J337" s="126"/>
      <c r="K337" s="126"/>
      <c r="V337" s="279"/>
      <c r="W337" s="279"/>
      <c r="BD337" s="325"/>
      <c r="CV337" s="635" t="s">
        <v>552</v>
      </c>
      <c r="CW337" s="635"/>
      <c r="DB337" s="306"/>
      <c r="DC337" s="306"/>
    </row>
    <row r="338" spans="10:107" x14ac:dyDescent="0.3">
      <c r="J338" s="126"/>
      <c r="K338" s="126"/>
      <c r="V338" s="279"/>
      <c r="W338" s="279"/>
      <c r="CV338" s="31" t="s">
        <v>2409</v>
      </c>
    </row>
    <row r="339" spans="10:107" x14ac:dyDescent="0.3">
      <c r="J339" s="126"/>
      <c r="K339" s="126"/>
      <c r="V339" s="279"/>
      <c r="W339" s="279"/>
    </row>
    <row r="340" spans="10:107" x14ac:dyDescent="0.3">
      <c r="J340" s="126"/>
      <c r="K340" s="126"/>
      <c r="V340" s="279"/>
      <c r="W340" s="279"/>
    </row>
    <row r="341" spans="10:107" x14ac:dyDescent="0.3">
      <c r="J341" s="126"/>
      <c r="K341" s="126"/>
      <c r="V341" s="279"/>
      <c r="W341" s="279"/>
    </row>
    <row r="342" spans="10:107" x14ac:dyDescent="0.3">
      <c r="J342" s="126"/>
      <c r="K342" s="126"/>
      <c r="V342" s="279"/>
      <c r="W342" s="279"/>
    </row>
    <row r="343" spans="10:107" x14ac:dyDescent="0.3">
      <c r="J343" s="126"/>
      <c r="K343" s="126"/>
      <c r="V343" s="279"/>
      <c r="W343" s="279"/>
    </row>
    <row r="344" spans="10:107" x14ac:dyDescent="0.3">
      <c r="J344" s="126"/>
      <c r="K344" s="126"/>
      <c r="V344" s="279"/>
      <c r="W344" s="279"/>
    </row>
    <row r="345" spans="10:107" x14ac:dyDescent="0.3">
      <c r="J345" s="126"/>
      <c r="K345" s="126"/>
      <c r="V345" s="279"/>
      <c r="W345" s="279"/>
    </row>
    <row r="346" spans="10:107" x14ac:dyDescent="0.3">
      <c r="J346" s="126"/>
      <c r="K346" s="126"/>
      <c r="V346" s="279"/>
      <c r="W346" s="279"/>
    </row>
    <row r="347" spans="10:107" x14ac:dyDescent="0.3">
      <c r="J347" s="126"/>
      <c r="K347" s="126"/>
      <c r="V347" s="279"/>
      <c r="W347" s="279"/>
    </row>
    <row r="348" spans="10:107" x14ac:dyDescent="0.3">
      <c r="J348" s="126"/>
      <c r="K348" s="126"/>
      <c r="V348" s="279"/>
      <c r="W348" s="279"/>
    </row>
    <row r="349" spans="10:107" x14ac:dyDescent="0.3">
      <c r="J349" s="126"/>
      <c r="K349" s="126"/>
      <c r="V349" s="279"/>
      <c r="W349" s="279"/>
    </row>
    <row r="350" spans="10:107" x14ac:dyDescent="0.3">
      <c r="J350" s="126"/>
      <c r="K350" s="126"/>
      <c r="V350" s="279"/>
      <c r="W350" s="279"/>
    </row>
    <row r="351" spans="10:107" x14ac:dyDescent="0.3">
      <c r="J351" s="126"/>
      <c r="K351" s="126"/>
      <c r="V351" s="279"/>
      <c r="W351" s="279"/>
    </row>
    <row r="352" spans="10:107" x14ac:dyDescent="0.3">
      <c r="J352" s="126"/>
      <c r="K352" s="126"/>
      <c r="V352" s="279"/>
      <c r="W352" s="279"/>
    </row>
    <row r="353" spans="10:23" x14ac:dyDescent="0.3">
      <c r="J353" s="126"/>
      <c r="K353" s="126"/>
      <c r="V353" s="279"/>
      <c r="W353" s="279"/>
    </row>
    <row r="354" spans="10:23" x14ac:dyDescent="0.3">
      <c r="J354" s="126"/>
      <c r="K354" s="126"/>
      <c r="V354" s="279"/>
      <c r="W354" s="279"/>
    </row>
    <row r="355" spans="10:23" x14ac:dyDescent="0.3">
      <c r="J355" s="126"/>
      <c r="K355" s="126"/>
      <c r="V355" s="279"/>
      <c r="W355" s="279"/>
    </row>
    <row r="356" spans="10:23" x14ac:dyDescent="0.3">
      <c r="J356" s="126"/>
      <c r="K356" s="126"/>
      <c r="V356" s="279"/>
      <c r="W356" s="279"/>
    </row>
    <row r="357" spans="10:23" x14ac:dyDescent="0.3">
      <c r="J357" s="126"/>
      <c r="K357" s="126"/>
      <c r="V357" s="279"/>
      <c r="W357" s="279"/>
    </row>
    <row r="358" spans="10:23" x14ac:dyDescent="0.3">
      <c r="J358" s="126"/>
      <c r="K358" s="126"/>
      <c r="V358" s="279"/>
      <c r="W358" s="279"/>
    </row>
    <row r="359" spans="10:23" x14ac:dyDescent="0.3">
      <c r="J359" s="126"/>
      <c r="K359" s="126"/>
      <c r="V359" s="279"/>
      <c r="W359" s="279"/>
    </row>
    <row r="360" spans="10:23" x14ac:dyDescent="0.3">
      <c r="J360" s="126"/>
      <c r="K360" s="126"/>
      <c r="V360" s="279"/>
      <c r="W360" s="279"/>
    </row>
    <row r="361" spans="10:23" x14ac:dyDescent="0.3">
      <c r="J361" s="126"/>
      <c r="K361" s="126"/>
      <c r="V361" s="279"/>
      <c r="W361" s="279"/>
    </row>
    <row r="362" spans="10:23" x14ac:dyDescent="0.3">
      <c r="J362" s="126"/>
      <c r="K362" s="126"/>
      <c r="V362" s="279"/>
      <c r="W362" s="279"/>
    </row>
    <row r="363" spans="10:23" x14ac:dyDescent="0.3">
      <c r="J363" s="126"/>
      <c r="K363" s="126"/>
      <c r="V363" s="279"/>
      <c r="W363" s="279"/>
    </row>
    <row r="364" spans="10:23" x14ac:dyDescent="0.3">
      <c r="J364" s="126"/>
      <c r="K364" s="126"/>
      <c r="V364" s="279"/>
      <c r="W364" s="279"/>
    </row>
    <row r="365" spans="10:23" x14ac:dyDescent="0.3">
      <c r="J365" s="126"/>
      <c r="K365" s="126"/>
      <c r="V365" s="279"/>
      <c r="W365" s="279"/>
    </row>
    <row r="366" spans="10:23" x14ac:dyDescent="0.3">
      <c r="J366" s="126"/>
      <c r="K366" s="126"/>
      <c r="V366" s="279"/>
      <c r="W366" s="279"/>
    </row>
    <row r="367" spans="10:23" x14ac:dyDescent="0.3">
      <c r="J367" s="126"/>
      <c r="K367" s="126"/>
      <c r="V367" s="279"/>
      <c r="W367" s="279"/>
    </row>
    <row r="368" spans="10:23" x14ac:dyDescent="0.3">
      <c r="J368" s="126"/>
      <c r="K368" s="126"/>
      <c r="V368" s="279"/>
      <c r="W368" s="279"/>
    </row>
    <row r="369" spans="10:23" x14ac:dyDescent="0.3">
      <c r="J369" s="126"/>
      <c r="K369" s="126"/>
      <c r="V369" s="279"/>
      <c r="W369" s="279"/>
    </row>
    <row r="370" spans="10:23" x14ac:dyDescent="0.3">
      <c r="J370" s="126"/>
      <c r="K370" s="126"/>
      <c r="V370" s="279"/>
      <c r="W370" s="279"/>
    </row>
    <row r="371" spans="10:23" x14ac:dyDescent="0.3">
      <c r="J371" s="126"/>
      <c r="K371" s="126"/>
      <c r="V371" s="279"/>
      <c r="W371" s="279"/>
    </row>
    <row r="372" spans="10:23" x14ac:dyDescent="0.3">
      <c r="J372" s="126"/>
      <c r="K372" s="126"/>
      <c r="V372" s="279"/>
      <c r="W372" s="279"/>
    </row>
    <row r="373" spans="10:23" x14ac:dyDescent="0.3">
      <c r="J373" s="126"/>
      <c r="K373" s="126"/>
      <c r="V373" s="279"/>
      <c r="W373" s="279"/>
    </row>
    <row r="374" spans="10:23" x14ac:dyDescent="0.3">
      <c r="J374" s="126"/>
      <c r="K374" s="126"/>
      <c r="V374" s="279"/>
      <c r="W374" s="279"/>
    </row>
    <row r="375" spans="10:23" x14ac:dyDescent="0.3">
      <c r="J375" s="126"/>
      <c r="K375" s="126"/>
      <c r="V375" s="279"/>
      <c r="W375" s="279"/>
    </row>
    <row r="376" spans="10:23" x14ac:dyDescent="0.3">
      <c r="J376" s="126"/>
      <c r="K376" s="126"/>
      <c r="V376" s="279"/>
      <c r="W376" s="279"/>
    </row>
    <row r="377" spans="10:23" x14ac:dyDescent="0.3">
      <c r="J377" s="126"/>
      <c r="K377" s="126"/>
      <c r="V377" s="279"/>
      <c r="W377" s="279"/>
    </row>
    <row r="378" spans="10:23" x14ac:dyDescent="0.3">
      <c r="J378" s="126"/>
      <c r="K378" s="126"/>
      <c r="V378" s="279"/>
      <c r="W378" s="279"/>
    </row>
    <row r="379" spans="10:23" x14ac:dyDescent="0.3">
      <c r="J379" s="126"/>
      <c r="K379" s="126"/>
      <c r="V379" s="279"/>
      <c r="W379" s="279"/>
    </row>
    <row r="380" spans="10:23" x14ac:dyDescent="0.3">
      <c r="J380" s="126"/>
      <c r="K380" s="126"/>
      <c r="V380" s="279"/>
      <c r="W380" s="279"/>
    </row>
    <row r="381" spans="10:23" x14ac:dyDescent="0.3">
      <c r="J381" s="126"/>
      <c r="K381" s="126"/>
      <c r="V381" s="279"/>
      <c r="W381" s="279"/>
    </row>
    <row r="382" spans="10:23" x14ac:dyDescent="0.3">
      <c r="J382" s="126"/>
      <c r="K382" s="126"/>
      <c r="V382" s="279"/>
      <c r="W382" s="279"/>
    </row>
    <row r="383" spans="10:23" x14ac:dyDescent="0.3">
      <c r="J383" s="126"/>
      <c r="K383" s="126"/>
      <c r="V383" s="279"/>
      <c r="W383" s="279"/>
    </row>
    <row r="384" spans="10:23" x14ac:dyDescent="0.3">
      <c r="J384" s="126"/>
      <c r="K384" s="126"/>
      <c r="V384" s="279"/>
      <c r="W384" s="279"/>
    </row>
    <row r="385" spans="10:23" x14ac:dyDescent="0.3">
      <c r="J385" s="126"/>
      <c r="K385" s="126"/>
      <c r="V385" s="279"/>
      <c r="W385" s="279"/>
    </row>
    <row r="386" spans="10:23" x14ac:dyDescent="0.3">
      <c r="J386" s="126"/>
      <c r="K386" s="126"/>
      <c r="V386" s="279"/>
      <c r="W386" s="279"/>
    </row>
    <row r="387" spans="10:23" x14ac:dyDescent="0.3">
      <c r="J387" s="126"/>
      <c r="K387" s="126"/>
      <c r="V387" s="279"/>
      <c r="W387" s="279"/>
    </row>
    <row r="388" spans="10:23" x14ac:dyDescent="0.3">
      <c r="J388" s="126"/>
      <c r="K388" s="126"/>
      <c r="V388" s="279"/>
      <c r="W388" s="279"/>
    </row>
    <row r="389" spans="10:23" x14ac:dyDescent="0.3">
      <c r="V389" s="279"/>
      <c r="W389" s="279"/>
    </row>
    <row r="390" spans="10:23" x14ac:dyDescent="0.3">
      <c r="V390" s="279"/>
      <c r="W390" s="279"/>
    </row>
    <row r="391" spans="10:23" x14ac:dyDescent="0.3">
      <c r="V391" s="279"/>
      <c r="W391" s="279"/>
    </row>
    <row r="392" spans="10:23" x14ac:dyDescent="0.3">
      <c r="V392" s="279"/>
      <c r="W392" s="279"/>
    </row>
    <row r="393" spans="10:23" x14ac:dyDescent="0.3">
      <c r="V393" s="279"/>
      <c r="W393" s="279"/>
    </row>
    <row r="394" spans="10:23" x14ac:dyDescent="0.3">
      <c r="V394" s="279"/>
      <c r="W394" s="279"/>
    </row>
    <row r="395" spans="10:23" x14ac:dyDescent="0.3">
      <c r="V395" s="279"/>
      <c r="W395" s="279"/>
    </row>
    <row r="396" spans="10:23" x14ac:dyDescent="0.3">
      <c r="V396" s="279"/>
      <c r="W396" s="279"/>
    </row>
    <row r="397" spans="10:23" x14ac:dyDescent="0.3">
      <c r="V397" s="279"/>
      <c r="W397" s="279"/>
    </row>
    <row r="398" spans="10:23" x14ac:dyDescent="0.3">
      <c r="V398" s="279"/>
      <c r="W398" s="279"/>
    </row>
    <row r="399" spans="10:23" x14ac:dyDescent="0.3">
      <c r="V399" s="279"/>
      <c r="W399" s="279"/>
    </row>
    <row r="400" spans="10:23" x14ac:dyDescent="0.3">
      <c r="V400" s="279"/>
      <c r="W400" s="279"/>
    </row>
    <row r="401" spans="22:23" x14ac:dyDescent="0.3">
      <c r="V401" s="279"/>
      <c r="W401" s="279"/>
    </row>
    <row r="402" spans="22:23" x14ac:dyDescent="0.3">
      <c r="V402" s="279"/>
      <c r="W402" s="279"/>
    </row>
    <row r="403" spans="22:23" x14ac:dyDescent="0.3">
      <c r="V403" s="279"/>
      <c r="W403" s="279"/>
    </row>
    <row r="404" spans="22:23" x14ac:dyDescent="0.3">
      <c r="V404" s="279"/>
      <c r="W404" s="279"/>
    </row>
    <row r="405" spans="22:23" x14ac:dyDescent="0.3">
      <c r="V405" s="279"/>
      <c r="W405" s="279"/>
    </row>
    <row r="406" spans="22:23" x14ac:dyDescent="0.3">
      <c r="V406" s="279"/>
      <c r="W406" s="279"/>
    </row>
    <row r="407" spans="22:23" x14ac:dyDescent="0.3">
      <c r="V407" s="279"/>
      <c r="W407" s="279"/>
    </row>
    <row r="408" spans="22:23" x14ac:dyDescent="0.3">
      <c r="V408" s="279"/>
      <c r="W408" s="279"/>
    </row>
    <row r="409" spans="22:23" x14ac:dyDescent="0.3">
      <c r="V409" s="279"/>
      <c r="W409" s="279"/>
    </row>
    <row r="410" spans="22:23" x14ac:dyDescent="0.3">
      <c r="V410" s="279"/>
      <c r="W410" s="279"/>
    </row>
    <row r="411" spans="22:23" x14ac:dyDescent="0.3">
      <c r="V411" s="279"/>
      <c r="W411" s="279"/>
    </row>
    <row r="412" spans="22:23" x14ac:dyDescent="0.3">
      <c r="V412" s="279"/>
      <c r="W412" s="279"/>
    </row>
    <row r="413" spans="22:23" x14ac:dyDescent="0.3">
      <c r="V413" s="279"/>
      <c r="W413" s="279"/>
    </row>
    <row r="414" spans="22:23" x14ac:dyDescent="0.3">
      <c r="V414" s="279"/>
      <c r="W414" s="279"/>
    </row>
    <row r="415" spans="22:23" x14ac:dyDescent="0.3">
      <c r="V415" s="279"/>
      <c r="W415" s="279"/>
    </row>
    <row r="416" spans="22:23" x14ac:dyDescent="0.3">
      <c r="V416" s="279"/>
      <c r="W416" s="279"/>
    </row>
    <row r="417" spans="22:23" x14ac:dyDescent="0.3">
      <c r="V417" s="279"/>
      <c r="W417" s="279"/>
    </row>
    <row r="418" spans="22:23" x14ac:dyDescent="0.3">
      <c r="V418" s="279"/>
      <c r="W418" s="279"/>
    </row>
    <row r="419" spans="22:23" x14ac:dyDescent="0.3">
      <c r="V419" s="279"/>
      <c r="W419" s="279"/>
    </row>
    <row r="420" spans="22:23" x14ac:dyDescent="0.3">
      <c r="V420" s="279"/>
      <c r="W420" s="279"/>
    </row>
    <row r="421" spans="22:23" x14ac:dyDescent="0.3">
      <c r="V421" s="279"/>
      <c r="W421" s="279"/>
    </row>
    <row r="422" spans="22:23" x14ac:dyDescent="0.3">
      <c r="V422" s="279"/>
      <c r="W422" s="279"/>
    </row>
    <row r="423" spans="22:23" x14ac:dyDescent="0.3">
      <c r="V423" s="279"/>
      <c r="W423" s="279"/>
    </row>
    <row r="424" spans="22:23" x14ac:dyDescent="0.3">
      <c r="V424" s="279"/>
      <c r="W424" s="279"/>
    </row>
    <row r="425" spans="22:23" x14ac:dyDescent="0.3">
      <c r="V425" s="279"/>
      <c r="W425" s="279"/>
    </row>
    <row r="426" spans="22:23" x14ac:dyDescent="0.3">
      <c r="V426" s="279"/>
      <c r="W426" s="279"/>
    </row>
    <row r="427" spans="22:23" x14ac:dyDescent="0.3">
      <c r="V427" s="279"/>
      <c r="W427" s="279"/>
    </row>
    <row r="428" spans="22:23" x14ac:dyDescent="0.3">
      <c r="V428" s="279"/>
      <c r="W428" s="279"/>
    </row>
    <row r="429" spans="22:23" x14ac:dyDescent="0.3">
      <c r="V429" s="279"/>
      <c r="W429" s="279"/>
    </row>
    <row r="430" spans="22:23" x14ac:dyDescent="0.3">
      <c r="V430" s="279"/>
      <c r="W430" s="279"/>
    </row>
    <row r="431" spans="22:23" x14ac:dyDescent="0.3">
      <c r="V431" s="279"/>
      <c r="W431" s="279"/>
    </row>
    <row r="432" spans="22:23" x14ac:dyDescent="0.3">
      <c r="V432" s="279"/>
      <c r="W432" s="279"/>
    </row>
    <row r="433" spans="22:23" x14ac:dyDescent="0.3">
      <c r="V433" s="279"/>
      <c r="W433" s="279"/>
    </row>
    <row r="434" spans="22:23" x14ac:dyDescent="0.3">
      <c r="V434" s="279"/>
      <c r="W434" s="279"/>
    </row>
    <row r="435" spans="22:23" x14ac:dyDescent="0.3">
      <c r="V435" s="279"/>
      <c r="W435" s="279"/>
    </row>
    <row r="436" spans="22:23" x14ac:dyDescent="0.3">
      <c r="V436" s="279"/>
      <c r="W436" s="279"/>
    </row>
    <row r="437" spans="22:23" x14ac:dyDescent="0.3">
      <c r="V437" s="279"/>
      <c r="W437" s="279"/>
    </row>
    <row r="438" spans="22:23" x14ac:dyDescent="0.3">
      <c r="V438" s="279"/>
      <c r="W438" s="279"/>
    </row>
    <row r="439" spans="22:23" x14ac:dyDescent="0.3">
      <c r="V439" s="279"/>
      <c r="W439" s="279"/>
    </row>
    <row r="440" spans="22:23" x14ac:dyDescent="0.3">
      <c r="V440" s="279"/>
      <c r="W440" s="279"/>
    </row>
    <row r="441" spans="22:23" x14ac:dyDescent="0.3">
      <c r="V441" s="279"/>
      <c r="W441" s="279"/>
    </row>
    <row r="442" spans="22:23" x14ac:dyDescent="0.3">
      <c r="V442" s="279"/>
      <c r="W442" s="279"/>
    </row>
    <row r="443" spans="22:23" x14ac:dyDescent="0.3">
      <c r="V443" s="279"/>
      <c r="W443" s="279"/>
    </row>
    <row r="444" spans="22:23" x14ac:dyDescent="0.3">
      <c r="V444" s="279"/>
      <c r="W444" s="279"/>
    </row>
    <row r="445" spans="22:23" x14ac:dyDescent="0.3">
      <c r="V445" s="279"/>
      <c r="W445" s="279"/>
    </row>
    <row r="446" spans="22:23" x14ac:dyDescent="0.3">
      <c r="V446" s="279"/>
      <c r="W446" s="279"/>
    </row>
    <row r="447" spans="22:23" x14ac:dyDescent="0.3">
      <c r="V447" s="279"/>
      <c r="W447" s="279"/>
    </row>
    <row r="448" spans="22:23" x14ac:dyDescent="0.3">
      <c r="V448" s="279"/>
      <c r="W448" s="279"/>
    </row>
    <row r="449" spans="22:23" x14ac:dyDescent="0.3">
      <c r="V449" s="279"/>
      <c r="W449" s="279"/>
    </row>
    <row r="450" spans="22:23" x14ac:dyDescent="0.3">
      <c r="V450" s="279"/>
      <c r="W450" s="279"/>
    </row>
    <row r="451" spans="22:23" x14ac:dyDescent="0.3">
      <c r="V451" s="279"/>
      <c r="W451" s="279"/>
    </row>
    <row r="452" spans="22:23" x14ac:dyDescent="0.3">
      <c r="V452" s="279"/>
      <c r="W452" s="279"/>
    </row>
    <row r="453" spans="22:23" x14ac:dyDescent="0.3">
      <c r="V453" s="279"/>
      <c r="W453" s="279"/>
    </row>
    <row r="454" spans="22:23" x14ac:dyDescent="0.3">
      <c r="V454" s="279"/>
      <c r="W454" s="279"/>
    </row>
    <row r="455" spans="22:23" x14ac:dyDescent="0.3">
      <c r="V455" s="279"/>
      <c r="W455" s="279"/>
    </row>
    <row r="456" spans="22:23" x14ac:dyDescent="0.3">
      <c r="V456" s="279"/>
      <c r="W456" s="279"/>
    </row>
    <row r="457" spans="22:23" x14ac:dyDescent="0.3">
      <c r="V457" s="279"/>
      <c r="W457" s="279"/>
    </row>
    <row r="458" spans="22:23" x14ac:dyDescent="0.3">
      <c r="V458" s="279"/>
      <c r="W458" s="279"/>
    </row>
    <row r="459" spans="22:23" x14ac:dyDescent="0.3">
      <c r="V459" s="279"/>
      <c r="W459" s="279"/>
    </row>
    <row r="460" spans="22:23" x14ac:dyDescent="0.3">
      <c r="V460" s="279"/>
      <c r="W460" s="279"/>
    </row>
    <row r="461" spans="22:23" x14ac:dyDescent="0.3">
      <c r="V461" s="279"/>
      <c r="W461" s="279"/>
    </row>
    <row r="462" spans="22:23" x14ac:dyDescent="0.3">
      <c r="V462" s="279"/>
      <c r="W462" s="279"/>
    </row>
    <row r="463" spans="22:23" x14ac:dyDescent="0.3">
      <c r="V463" s="279"/>
      <c r="W463" s="279"/>
    </row>
    <row r="464" spans="22:23" x14ac:dyDescent="0.3">
      <c r="V464" s="279"/>
      <c r="W464" s="279"/>
    </row>
    <row r="465" spans="22:23" x14ac:dyDescent="0.3">
      <c r="V465" s="279"/>
      <c r="W465" s="279"/>
    </row>
    <row r="466" spans="22:23" x14ac:dyDescent="0.3">
      <c r="V466" s="279"/>
      <c r="W466" s="279"/>
    </row>
    <row r="467" spans="22:23" x14ac:dyDescent="0.3">
      <c r="V467" s="279"/>
      <c r="W467" s="279"/>
    </row>
    <row r="468" spans="22:23" x14ac:dyDescent="0.3">
      <c r="V468" s="279"/>
      <c r="W468" s="279"/>
    </row>
    <row r="469" spans="22:23" x14ac:dyDescent="0.3">
      <c r="V469" s="279"/>
      <c r="W469" s="279"/>
    </row>
    <row r="470" spans="22:23" x14ac:dyDescent="0.3">
      <c r="V470" s="279"/>
      <c r="W470" s="279"/>
    </row>
    <row r="471" spans="22:23" x14ac:dyDescent="0.3">
      <c r="V471" s="279"/>
      <c r="W471" s="279"/>
    </row>
    <row r="472" spans="22:23" x14ac:dyDescent="0.3">
      <c r="V472" s="279"/>
      <c r="W472" s="279"/>
    </row>
    <row r="473" spans="22:23" x14ac:dyDescent="0.3">
      <c r="V473" s="279"/>
      <c r="W473" s="279"/>
    </row>
    <row r="474" spans="22:23" x14ac:dyDescent="0.3">
      <c r="V474" s="279"/>
      <c r="W474" s="279"/>
    </row>
    <row r="475" spans="22:23" x14ac:dyDescent="0.3">
      <c r="V475" s="279"/>
      <c r="W475" s="279"/>
    </row>
    <row r="476" spans="22:23" x14ac:dyDescent="0.3">
      <c r="V476" s="279"/>
      <c r="W476" s="279"/>
    </row>
    <row r="477" spans="22:23" x14ac:dyDescent="0.3">
      <c r="V477" s="279"/>
      <c r="W477" s="279"/>
    </row>
    <row r="478" spans="22:23" x14ac:dyDescent="0.3">
      <c r="V478" s="279"/>
      <c r="W478" s="279"/>
    </row>
    <row r="479" spans="22:23" x14ac:dyDescent="0.3">
      <c r="V479" s="279"/>
      <c r="W479" s="279"/>
    </row>
    <row r="480" spans="22:23" x14ac:dyDescent="0.3">
      <c r="V480" s="279"/>
      <c r="W480" s="279"/>
    </row>
    <row r="481" spans="22:23" x14ac:dyDescent="0.3">
      <c r="V481" s="279"/>
      <c r="W481" s="279"/>
    </row>
    <row r="482" spans="22:23" x14ac:dyDescent="0.3">
      <c r="V482" s="279"/>
      <c r="W482" s="279"/>
    </row>
    <row r="483" spans="22:23" x14ac:dyDescent="0.3">
      <c r="V483" s="279"/>
      <c r="W483" s="279"/>
    </row>
    <row r="484" spans="22:23" x14ac:dyDescent="0.3">
      <c r="V484" s="279"/>
      <c r="W484" s="279"/>
    </row>
    <row r="485" spans="22:23" x14ac:dyDescent="0.3">
      <c r="V485" s="279"/>
      <c r="W485" s="279"/>
    </row>
    <row r="486" spans="22:23" x14ac:dyDescent="0.3">
      <c r="V486" s="279"/>
      <c r="W486" s="279"/>
    </row>
    <row r="487" spans="22:23" x14ac:dyDescent="0.3">
      <c r="V487" s="279"/>
      <c r="W487" s="279"/>
    </row>
    <row r="488" spans="22:23" x14ac:dyDescent="0.3">
      <c r="V488" s="279"/>
      <c r="W488" s="279"/>
    </row>
    <row r="489" spans="22:23" x14ac:dyDescent="0.3">
      <c r="V489" s="279"/>
      <c r="W489" s="279"/>
    </row>
    <row r="490" spans="22:23" x14ac:dyDescent="0.3">
      <c r="V490" s="279"/>
      <c r="W490" s="279"/>
    </row>
    <row r="491" spans="22:23" x14ac:dyDescent="0.3">
      <c r="V491" s="279"/>
      <c r="W491" s="279"/>
    </row>
    <row r="492" spans="22:23" x14ac:dyDescent="0.3">
      <c r="V492" s="279"/>
      <c r="W492" s="279"/>
    </row>
    <row r="493" spans="22:23" x14ac:dyDescent="0.3">
      <c r="V493" s="279"/>
      <c r="W493" s="279"/>
    </row>
    <row r="494" spans="22:23" x14ac:dyDescent="0.3">
      <c r="V494" s="279"/>
      <c r="W494" s="279"/>
    </row>
    <row r="495" spans="22:23" x14ac:dyDescent="0.3">
      <c r="V495" s="279"/>
      <c r="W495" s="279"/>
    </row>
    <row r="496" spans="22:23" x14ac:dyDescent="0.3">
      <c r="V496" s="279"/>
      <c r="W496" s="279"/>
    </row>
    <row r="497" spans="22:23" x14ac:dyDescent="0.3">
      <c r="V497" s="279"/>
      <c r="W497" s="279"/>
    </row>
    <row r="498" spans="22:23" x14ac:dyDescent="0.3">
      <c r="V498" s="279"/>
      <c r="W498" s="279"/>
    </row>
    <row r="499" spans="22:23" x14ac:dyDescent="0.3">
      <c r="V499" s="279"/>
      <c r="W499" s="279"/>
    </row>
    <row r="500" spans="22:23" x14ac:dyDescent="0.3">
      <c r="V500" s="279"/>
      <c r="W500" s="279"/>
    </row>
    <row r="501" spans="22:23" x14ac:dyDescent="0.3">
      <c r="V501" s="279"/>
      <c r="W501" s="279"/>
    </row>
    <row r="502" spans="22:23" x14ac:dyDescent="0.3">
      <c r="V502" s="279"/>
      <c r="W502" s="279"/>
    </row>
    <row r="503" spans="22:23" x14ac:dyDescent="0.3">
      <c r="V503" s="279"/>
      <c r="W503" s="279"/>
    </row>
    <row r="504" spans="22:23" x14ac:dyDescent="0.3">
      <c r="V504" s="279"/>
      <c r="W504" s="279"/>
    </row>
    <row r="505" spans="22:23" x14ac:dyDescent="0.3">
      <c r="V505" s="279"/>
      <c r="W505" s="279"/>
    </row>
    <row r="506" spans="22:23" x14ac:dyDescent="0.3">
      <c r="V506" s="279"/>
      <c r="W506" s="279"/>
    </row>
    <row r="507" spans="22:23" x14ac:dyDescent="0.3">
      <c r="V507" s="279"/>
      <c r="W507" s="279"/>
    </row>
    <row r="508" spans="22:23" x14ac:dyDescent="0.3">
      <c r="V508" s="279"/>
      <c r="W508" s="279"/>
    </row>
    <row r="509" spans="22:23" x14ac:dyDescent="0.3">
      <c r="V509" s="279"/>
      <c r="W509" s="279"/>
    </row>
    <row r="510" spans="22:23" x14ac:dyDescent="0.3">
      <c r="V510" s="279"/>
      <c r="W510" s="279"/>
    </row>
    <row r="511" spans="22:23" x14ac:dyDescent="0.3">
      <c r="V511" s="279"/>
      <c r="W511" s="279"/>
    </row>
    <row r="512" spans="22:23" x14ac:dyDescent="0.3">
      <c r="V512" s="279"/>
      <c r="W512" s="279"/>
    </row>
    <row r="513" spans="22:23" x14ac:dyDescent="0.3">
      <c r="V513" s="279"/>
      <c r="W513" s="279"/>
    </row>
    <row r="514" spans="22:23" x14ac:dyDescent="0.3">
      <c r="V514" s="279"/>
      <c r="W514" s="279"/>
    </row>
    <row r="515" spans="22:23" x14ac:dyDescent="0.3">
      <c r="V515" s="279"/>
      <c r="W515" s="279"/>
    </row>
    <row r="516" spans="22:23" x14ac:dyDescent="0.3">
      <c r="V516" s="279"/>
      <c r="W516" s="279"/>
    </row>
    <row r="517" spans="22:23" x14ac:dyDescent="0.3">
      <c r="V517" s="279"/>
      <c r="W517" s="279"/>
    </row>
    <row r="518" spans="22:23" x14ac:dyDescent="0.3">
      <c r="V518" s="279"/>
      <c r="W518" s="279"/>
    </row>
    <row r="519" spans="22:23" x14ac:dyDescent="0.3">
      <c r="V519" s="279"/>
      <c r="W519" s="279"/>
    </row>
    <row r="520" spans="22:23" x14ac:dyDescent="0.3">
      <c r="V520" s="279"/>
      <c r="W520" s="279"/>
    </row>
    <row r="521" spans="22:23" x14ac:dyDescent="0.3">
      <c r="V521" s="279"/>
      <c r="W521" s="279"/>
    </row>
    <row r="522" spans="22:23" x14ac:dyDescent="0.3">
      <c r="V522" s="279"/>
      <c r="W522" s="279"/>
    </row>
    <row r="523" spans="22:23" x14ac:dyDescent="0.3">
      <c r="V523" s="279"/>
      <c r="W523" s="279"/>
    </row>
    <row r="524" spans="22:23" x14ac:dyDescent="0.3">
      <c r="V524" s="279"/>
      <c r="W524" s="279"/>
    </row>
    <row r="525" spans="22:23" x14ac:dyDescent="0.3">
      <c r="V525" s="279"/>
      <c r="W525" s="279"/>
    </row>
    <row r="526" spans="22:23" x14ac:dyDescent="0.3">
      <c r="V526" s="279"/>
      <c r="W526" s="279"/>
    </row>
    <row r="527" spans="22:23" x14ac:dyDescent="0.3">
      <c r="V527" s="279"/>
      <c r="W527" s="279"/>
    </row>
    <row r="528" spans="22:23" x14ac:dyDescent="0.3">
      <c r="V528" s="279"/>
      <c r="W528" s="279"/>
    </row>
    <row r="529" spans="22:23" x14ac:dyDescent="0.3">
      <c r="V529" s="279"/>
      <c r="W529" s="279"/>
    </row>
    <row r="530" spans="22:23" x14ac:dyDescent="0.3">
      <c r="V530" s="279"/>
      <c r="W530" s="279"/>
    </row>
    <row r="531" spans="22:23" x14ac:dyDescent="0.3">
      <c r="V531" s="279"/>
      <c r="W531" s="279"/>
    </row>
    <row r="532" spans="22:23" x14ac:dyDescent="0.3">
      <c r="V532" s="279"/>
      <c r="W532" s="279"/>
    </row>
    <row r="533" spans="22:23" x14ac:dyDescent="0.3">
      <c r="V533" s="279"/>
      <c r="W533" s="279"/>
    </row>
    <row r="534" spans="22:23" x14ac:dyDescent="0.3">
      <c r="V534" s="279"/>
      <c r="W534" s="279"/>
    </row>
    <row r="535" spans="22:23" x14ac:dyDescent="0.3">
      <c r="V535" s="279"/>
      <c r="W535" s="279"/>
    </row>
    <row r="536" spans="22:23" x14ac:dyDescent="0.3">
      <c r="V536" s="279"/>
      <c r="W536" s="279"/>
    </row>
    <row r="537" spans="22:23" x14ac:dyDescent="0.3">
      <c r="V537" s="279"/>
      <c r="W537" s="279"/>
    </row>
    <row r="538" spans="22:23" x14ac:dyDescent="0.3">
      <c r="V538" s="279"/>
      <c r="W538" s="279"/>
    </row>
    <row r="539" spans="22:23" x14ac:dyDescent="0.3">
      <c r="V539" s="279"/>
      <c r="W539" s="279"/>
    </row>
    <row r="540" spans="22:23" x14ac:dyDescent="0.3">
      <c r="V540" s="279"/>
      <c r="W540" s="279"/>
    </row>
    <row r="541" spans="22:23" x14ac:dyDescent="0.3">
      <c r="V541" s="279"/>
      <c r="W541" s="279"/>
    </row>
    <row r="542" spans="22:23" x14ac:dyDescent="0.3">
      <c r="V542" s="279"/>
      <c r="W542" s="279"/>
    </row>
    <row r="543" spans="22:23" x14ac:dyDescent="0.3">
      <c r="V543" s="279"/>
      <c r="W543" s="279"/>
    </row>
    <row r="544" spans="22:23" x14ac:dyDescent="0.3">
      <c r="V544" s="279"/>
      <c r="W544" s="279"/>
    </row>
    <row r="545" spans="22:23" x14ac:dyDescent="0.3">
      <c r="V545" s="279"/>
      <c r="W545" s="279"/>
    </row>
    <row r="546" spans="22:23" x14ac:dyDescent="0.3">
      <c r="V546" s="279"/>
      <c r="W546" s="279"/>
    </row>
    <row r="547" spans="22:23" x14ac:dyDescent="0.3">
      <c r="V547" s="279"/>
      <c r="W547" s="279"/>
    </row>
    <row r="548" spans="22:23" x14ac:dyDescent="0.3">
      <c r="V548" s="279"/>
      <c r="W548" s="279"/>
    </row>
    <row r="549" spans="22:23" x14ac:dyDescent="0.3">
      <c r="V549" s="279"/>
      <c r="W549" s="279"/>
    </row>
    <row r="550" spans="22:23" x14ac:dyDescent="0.3">
      <c r="V550" s="279"/>
      <c r="W550" s="279"/>
    </row>
    <row r="551" spans="22:23" x14ac:dyDescent="0.3">
      <c r="V551" s="279"/>
      <c r="W551" s="279"/>
    </row>
    <row r="552" spans="22:23" x14ac:dyDescent="0.3">
      <c r="V552" s="279"/>
      <c r="W552" s="279"/>
    </row>
    <row r="553" spans="22:23" x14ac:dyDescent="0.3">
      <c r="V553" s="279"/>
      <c r="W553" s="279"/>
    </row>
    <row r="554" spans="22:23" x14ac:dyDescent="0.3">
      <c r="V554" s="279"/>
      <c r="W554" s="279"/>
    </row>
    <row r="555" spans="22:23" x14ac:dyDescent="0.3">
      <c r="V555" s="279"/>
      <c r="W555" s="279"/>
    </row>
    <row r="556" spans="22:23" x14ac:dyDescent="0.3">
      <c r="V556" s="279"/>
      <c r="W556" s="279"/>
    </row>
    <row r="557" spans="22:23" x14ac:dyDescent="0.3">
      <c r="V557" s="279"/>
      <c r="W557" s="279"/>
    </row>
    <row r="558" spans="22:23" x14ac:dyDescent="0.3">
      <c r="V558" s="279"/>
      <c r="W558" s="279"/>
    </row>
    <row r="559" spans="22:23" x14ac:dyDescent="0.3">
      <c r="V559" s="279"/>
      <c r="W559" s="279"/>
    </row>
    <row r="560" spans="22:23" x14ac:dyDescent="0.3">
      <c r="V560" s="279"/>
      <c r="W560" s="279"/>
    </row>
    <row r="561" spans="22:23" x14ac:dyDescent="0.3">
      <c r="V561" s="279"/>
      <c r="W561" s="279"/>
    </row>
    <row r="562" spans="22:23" x14ac:dyDescent="0.3">
      <c r="V562" s="279"/>
      <c r="W562" s="279"/>
    </row>
    <row r="563" spans="22:23" x14ac:dyDescent="0.3">
      <c r="V563" s="279"/>
      <c r="W563" s="279"/>
    </row>
    <row r="564" spans="22:23" x14ac:dyDescent="0.3">
      <c r="V564" s="279"/>
      <c r="W564" s="279"/>
    </row>
    <row r="565" spans="22:23" x14ac:dyDescent="0.3">
      <c r="V565" s="279"/>
      <c r="W565" s="279"/>
    </row>
    <row r="566" spans="22:23" x14ac:dyDescent="0.3">
      <c r="V566" s="279"/>
      <c r="W566" s="279"/>
    </row>
    <row r="567" spans="22:23" x14ac:dyDescent="0.3">
      <c r="V567" s="279"/>
      <c r="W567" s="279"/>
    </row>
    <row r="568" spans="22:23" x14ac:dyDescent="0.3">
      <c r="V568" s="279"/>
      <c r="W568" s="279"/>
    </row>
    <row r="569" spans="22:23" x14ac:dyDescent="0.3">
      <c r="V569" s="279"/>
      <c r="W569" s="279"/>
    </row>
    <row r="570" spans="22:23" x14ac:dyDescent="0.3">
      <c r="V570" s="279"/>
      <c r="W570" s="279"/>
    </row>
    <row r="571" spans="22:23" x14ac:dyDescent="0.3">
      <c r="V571" s="279"/>
      <c r="W571" s="279"/>
    </row>
    <row r="572" spans="22:23" x14ac:dyDescent="0.3">
      <c r="V572" s="279"/>
      <c r="W572" s="279"/>
    </row>
    <row r="573" spans="22:23" x14ac:dyDescent="0.3">
      <c r="V573" s="279"/>
      <c r="W573" s="279"/>
    </row>
    <row r="574" spans="22:23" x14ac:dyDescent="0.3">
      <c r="V574" s="279"/>
      <c r="W574" s="279"/>
    </row>
    <row r="575" spans="22:23" x14ac:dyDescent="0.3">
      <c r="V575" s="279"/>
      <c r="W575" s="279"/>
    </row>
    <row r="576" spans="22:23" x14ac:dyDescent="0.3">
      <c r="V576" s="279"/>
      <c r="W576" s="279"/>
    </row>
    <row r="577" spans="22:23" x14ac:dyDescent="0.3">
      <c r="V577" s="279"/>
      <c r="W577" s="279"/>
    </row>
    <row r="578" spans="22:23" x14ac:dyDescent="0.3">
      <c r="V578" s="279"/>
      <c r="W578" s="279"/>
    </row>
    <row r="579" spans="22:23" x14ac:dyDescent="0.3">
      <c r="V579" s="279"/>
      <c r="W579" s="279"/>
    </row>
    <row r="580" spans="22:23" x14ac:dyDescent="0.3">
      <c r="V580" s="279"/>
      <c r="W580" s="279"/>
    </row>
    <row r="581" spans="22:23" x14ac:dyDescent="0.3">
      <c r="V581" s="279"/>
      <c r="W581" s="279"/>
    </row>
    <row r="582" spans="22:23" x14ac:dyDescent="0.3">
      <c r="V582" s="279"/>
      <c r="W582" s="279"/>
    </row>
    <row r="583" spans="22:23" x14ac:dyDescent="0.3">
      <c r="V583" s="279"/>
      <c r="W583" s="279"/>
    </row>
    <row r="584" spans="22:23" x14ac:dyDescent="0.3">
      <c r="V584" s="279"/>
      <c r="W584" s="279"/>
    </row>
    <row r="585" spans="22:23" x14ac:dyDescent="0.3">
      <c r="V585" s="279"/>
      <c r="W585" s="279"/>
    </row>
    <row r="586" spans="22:23" x14ac:dyDescent="0.3">
      <c r="V586" s="279"/>
      <c r="W586" s="279"/>
    </row>
    <row r="587" spans="22:23" x14ac:dyDescent="0.3">
      <c r="V587" s="279"/>
      <c r="W587" s="279"/>
    </row>
    <row r="588" spans="22:23" x14ac:dyDescent="0.3">
      <c r="V588" s="279"/>
      <c r="W588" s="279"/>
    </row>
    <row r="589" spans="22:23" x14ac:dyDescent="0.3">
      <c r="V589" s="279"/>
      <c r="W589" s="279"/>
    </row>
    <row r="590" spans="22:23" x14ac:dyDescent="0.3">
      <c r="V590" s="279"/>
      <c r="W590" s="279"/>
    </row>
    <row r="591" spans="22:23" x14ac:dyDescent="0.3">
      <c r="V591" s="279"/>
      <c r="W591" s="279"/>
    </row>
    <row r="592" spans="22:23" x14ac:dyDescent="0.3">
      <c r="V592" s="279"/>
      <c r="W592" s="279"/>
    </row>
    <row r="593" spans="22:23" x14ac:dyDescent="0.3">
      <c r="V593" s="279"/>
      <c r="W593" s="279"/>
    </row>
    <row r="594" spans="22:23" x14ac:dyDescent="0.3">
      <c r="V594" s="279"/>
      <c r="W594" s="279"/>
    </row>
    <row r="595" spans="22:23" x14ac:dyDescent="0.3">
      <c r="V595" s="279"/>
      <c r="W595" s="279"/>
    </row>
    <row r="596" spans="22:23" x14ac:dyDescent="0.3">
      <c r="V596" s="279"/>
      <c r="W596" s="279"/>
    </row>
    <row r="597" spans="22:23" x14ac:dyDescent="0.3">
      <c r="V597" s="279"/>
      <c r="W597" s="279"/>
    </row>
    <row r="598" spans="22:23" x14ac:dyDescent="0.3">
      <c r="V598" s="279"/>
      <c r="W598" s="279"/>
    </row>
    <row r="599" spans="22:23" x14ac:dyDescent="0.3">
      <c r="V599" s="279"/>
      <c r="W599" s="279"/>
    </row>
    <row r="600" spans="22:23" x14ac:dyDescent="0.3">
      <c r="V600" s="279"/>
      <c r="W600" s="279"/>
    </row>
    <row r="601" spans="22:23" x14ac:dyDescent="0.3">
      <c r="V601" s="279"/>
      <c r="W601" s="279"/>
    </row>
    <row r="602" spans="22:23" x14ac:dyDescent="0.3">
      <c r="V602" s="279"/>
      <c r="W602" s="279"/>
    </row>
    <row r="603" spans="22:23" x14ac:dyDescent="0.3">
      <c r="V603" s="279"/>
      <c r="W603" s="279"/>
    </row>
    <row r="604" spans="22:23" x14ac:dyDescent="0.3">
      <c r="V604" s="279"/>
      <c r="W604" s="279"/>
    </row>
    <row r="605" spans="22:23" x14ac:dyDescent="0.3">
      <c r="V605" s="279"/>
      <c r="W605" s="279"/>
    </row>
    <row r="606" spans="22:23" x14ac:dyDescent="0.3">
      <c r="V606" s="279"/>
      <c r="W606" s="279"/>
    </row>
    <row r="607" spans="22:23" x14ac:dyDescent="0.3">
      <c r="V607" s="279"/>
      <c r="W607" s="279"/>
    </row>
    <row r="608" spans="22:23" x14ac:dyDescent="0.3">
      <c r="V608" s="279"/>
      <c r="W608" s="279"/>
    </row>
    <row r="609" spans="22:23" x14ac:dyDescent="0.3">
      <c r="V609" s="279"/>
      <c r="W609" s="279"/>
    </row>
    <row r="610" spans="22:23" x14ac:dyDescent="0.3">
      <c r="V610" s="279"/>
      <c r="W610" s="279"/>
    </row>
    <row r="611" spans="22:23" x14ac:dyDescent="0.3">
      <c r="V611" s="279"/>
      <c r="W611" s="279"/>
    </row>
    <row r="612" spans="22:23" x14ac:dyDescent="0.3">
      <c r="V612" s="279"/>
      <c r="W612" s="279"/>
    </row>
    <row r="613" spans="22:23" x14ac:dyDescent="0.3">
      <c r="V613" s="279"/>
      <c r="W613" s="279"/>
    </row>
    <row r="614" spans="22:23" x14ac:dyDescent="0.3">
      <c r="V614" s="279"/>
      <c r="W614" s="279"/>
    </row>
    <row r="615" spans="22:23" x14ac:dyDescent="0.3">
      <c r="V615" s="279"/>
      <c r="W615" s="279"/>
    </row>
    <row r="616" spans="22:23" x14ac:dyDescent="0.3">
      <c r="V616" s="279"/>
      <c r="W616" s="279"/>
    </row>
    <row r="617" spans="22:23" x14ac:dyDescent="0.3">
      <c r="V617" s="279"/>
      <c r="W617" s="279"/>
    </row>
    <row r="618" spans="22:23" x14ac:dyDescent="0.3">
      <c r="V618" s="279"/>
      <c r="W618" s="279"/>
    </row>
    <row r="619" spans="22:23" x14ac:dyDescent="0.3">
      <c r="V619" s="279"/>
      <c r="W619" s="279"/>
    </row>
    <row r="620" spans="22:23" x14ac:dyDescent="0.3">
      <c r="V620" s="279"/>
      <c r="W620" s="279"/>
    </row>
    <row r="621" spans="22:23" x14ac:dyDescent="0.3">
      <c r="V621" s="279"/>
      <c r="W621" s="279"/>
    </row>
    <row r="622" spans="22:23" x14ac:dyDescent="0.3">
      <c r="V622" s="279"/>
      <c r="W622" s="279"/>
    </row>
    <row r="623" spans="22:23" x14ac:dyDescent="0.3">
      <c r="V623" s="279"/>
      <c r="W623" s="279"/>
    </row>
    <row r="624" spans="22:23" x14ac:dyDescent="0.3">
      <c r="V624" s="279"/>
      <c r="W624" s="279"/>
    </row>
    <row r="625" spans="22:23" x14ac:dyDescent="0.3">
      <c r="V625" s="279"/>
      <c r="W625" s="279"/>
    </row>
    <row r="626" spans="22:23" x14ac:dyDescent="0.3">
      <c r="V626" s="279"/>
      <c r="W626" s="279"/>
    </row>
    <row r="627" spans="22:23" x14ac:dyDescent="0.3">
      <c r="V627" s="279"/>
      <c r="W627" s="279"/>
    </row>
    <row r="628" spans="22:23" x14ac:dyDescent="0.3">
      <c r="V628" s="279"/>
      <c r="W628" s="279"/>
    </row>
    <row r="629" spans="22:23" x14ac:dyDescent="0.3">
      <c r="V629" s="279"/>
      <c r="W629" s="279"/>
    </row>
    <row r="630" spans="22:23" x14ac:dyDescent="0.3">
      <c r="V630" s="279"/>
      <c r="W630" s="279"/>
    </row>
    <row r="631" spans="22:23" x14ac:dyDescent="0.3">
      <c r="V631" s="279"/>
      <c r="W631" s="279"/>
    </row>
    <row r="632" spans="22:23" x14ac:dyDescent="0.3">
      <c r="V632" s="279"/>
      <c r="W632" s="279"/>
    </row>
    <row r="633" spans="22:23" x14ac:dyDescent="0.3">
      <c r="V633" s="279"/>
      <c r="W633" s="279"/>
    </row>
    <row r="634" spans="22:23" x14ac:dyDescent="0.3">
      <c r="V634" s="279"/>
      <c r="W634" s="279"/>
    </row>
    <row r="635" spans="22:23" x14ac:dyDescent="0.3">
      <c r="V635" s="279"/>
      <c r="W635" s="279"/>
    </row>
    <row r="636" spans="22:23" x14ac:dyDescent="0.3">
      <c r="V636" s="279"/>
      <c r="W636" s="279"/>
    </row>
    <row r="637" spans="22:23" x14ac:dyDescent="0.3">
      <c r="V637" s="279"/>
      <c r="W637" s="279"/>
    </row>
    <row r="638" spans="22:23" x14ac:dyDescent="0.3">
      <c r="V638" s="279"/>
      <c r="W638" s="279"/>
    </row>
    <row r="639" spans="22:23" x14ac:dyDescent="0.3">
      <c r="V639" s="279"/>
      <c r="W639" s="279"/>
    </row>
    <row r="640" spans="22:23" x14ac:dyDescent="0.3">
      <c r="V640" s="279"/>
      <c r="W640" s="279"/>
    </row>
    <row r="641" spans="22:23" x14ac:dyDescent="0.3">
      <c r="V641" s="279"/>
      <c r="W641" s="279"/>
    </row>
    <row r="642" spans="22:23" x14ac:dyDescent="0.3">
      <c r="V642" s="279"/>
      <c r="W642" s="279"/>
    </row>
    <row r="643" spans="22:23" x14ac:dyDescent="0.3">
      <c r="V643" s="279"/>
      <c r="W643" s="279"/>
    </row>
    <row r="644" spans="22:23" x14ac:dyDescent="0.3">
      <c r="V644" s="279"/>
      <c r="W644" s="279"/>
    </row>
    <row r="645" spans="22:23" x14ac:dyDescent="0.3">
      <c r="V645" s="279"/>
      <c r="W645" s="279"/>
    </row>
    <row r="646" spans="22:23" x14ac:dyDescent="0.3">
      <c r="V646" s="279"/>
      <c r="W646" s="279"/>
    </row>
    <row r="647" spans="22:23" x14ac:dyDescent="0.3">
      <c r="V647" s="279"/>
      <c r="W647" s="279"/>
    </row>
    <row r="648" spans="22:23" x14ac:dyDescent="0.3">
      <c r="V648" s="279"/>
      <c r="W648" s="279"/>
    </row>
    <row r="649" spans="22:23" x14ac:dyDescent="0.3">
      <c r="V649" s="279"/>
      <c r="W649" s="279"/>
    </row>
    <row r="650" spans="22:23" x14ac:dyDescent="0.3">
      <c r="V650" s="279"/>
      <c r="W650" s="279"/>
    </row>
    <row r="651" spans="22:23" x14ac:dyDescent="0.3">
      <c r="V651" s="279"/>
      <c r="W651" s="279"/>
    </row>
    <row r="652" spans="22:23" x14ac:dyDescent="0.3">
      <c r="V652" s="279"/>
      <c r="W652" s="279"/>
    </row>
    <row r="653" spans="22:23" x14ac:dyDescent="0.3">
      <c r="V653" s="279"/>
      <c r="W653" s="279"/>
    </row>
    <row r="654" spans="22:23" x14ac:dyDescent="0.3">
      <c r="V654" s="279"/>
      <c r="W654" s="279"/>
    </row>
    <row r="655" spans="22:23" x14ac:dyDescent="0.3">
      <c r="V655" s="279"/>
      <c r="W655" s="279"/>
    </row>
    <row r="656" spans="22:23" x14ac:dyDescent="0.3">
      <c r="V656" s="279"/>
      <c r="W656" s="279"/>
    </row>
    <row r="657" spans="22:23" x14ac:dyDescent="0.3">
      <c r="V657" s="279"/>
      <c r="W657" s="279"/>
    </row>
    <row r="658" spans="22:23" x14ac:dyDescent="0.3">
      <c r="V658" s="279"/>
      <c r="W658" s="279"/>
    </row>
    <row r="659" spans="22:23" x14ac:dyDescent="0.3">
      <c r="V659" s="279"/>
      <c r="W659" s="279"/>
    </row>
    <row r="660" spans="22:23" x14ac:dyDescent="0.3">
      <c r="V660" s="279"/>
      <c r="W660" s="279"/>
    </row>
    <row r="661" spans="22:23" x14ac:dyDescent="0.3">
      <c r="V661" s="279"/>
      <c r="W661" s="279"/>
    </row>
    <row r="662" spans="22:23" x14ac:dyDescent="0.3">
      <c r="V662" s="279"/>
      <c r="W662" s="279"/>
    </row>
    <row r="663" spans="22:23" x14ac:dyDescent="0.3">
      <c r="V663" s="279"/>
      <c r="W663" s="279"/>
    </row>
    <row r="664" spans="22:23" x14ac:dyDescent="0.3">
      <c r="V664" s="279"/>
      <c r="W664" s="279"/>
    </row>
    <row r="665" spans="22:23" x14ac:dyDescent="0.3">
      <c r="V665" s="279"/>
      <c r="W665" s="279"/>
    </row>
    <row r="666" spans="22:23" x14ac:dyDescent="0.3">
      <c r="V666" s="279"/>
      <c r="W666" s="279"/>
    </row>
    <row r="667" spans="22:23" x14ac:dyDescent="0.3">
      <c r="V667" s="279"/>
      <c r="W667" s="279"/>
    </row>
    <row r="668" spans="22:23" x14ac:dyDescent="0.3">
      <c r="V668" s="279"/>
      <c r="W668" s="279"/>
    </row>
    <row r="669" spans="22:23" x14ac:dyDescent="0.3">
      <c r="V669" s="279"/>
      <c r="W669" s="279"/>
    </row>
    <row r="670" spans="22:23" x14ac:dyDescent="0.3">
      <c r="V670" s="279"/>
      <c r="W670" s="279"/>
    </row>
    <row r="671" spans="22:23" x14ac:dyDescent="0.3">
      <c r="V671" s="279"/>
      <c r="W671" s="279"/>
    </row>
    <row r="672" spans="22:23" x14ac:dyDescent="0.3">
      <c r="V672" s="279"/>
      <c r="W672" s="279"/>
    </row>
    <row r="673" spans="22:23" x14ac:dyDescent="0.3">
      <c r="V673" s="279"/>
      <c r="W673" s="279"/>
    </row>
    <row r="674" spans="22:23" x14ac:dyDescent="0.3">
      <c r="V674" s="279"/>
      <c r="W674" s="279"/>
    </row>
    <row r="675" spans="22:23" x14ac:dyDescent="0.3">
      <c r="V675" s="279"/>
      <c r="W675" s="279"/>
    </row>
    <row r="676" spans="22:23" x14ac:dyDescent="0.3">
      <c r="V676" s="279"/>
      <c r="W676" s="279"/>
    </row>
    <row r="677" spans="22:23" x14ac:dyDescent="0.3">
      <c r="V677" s="279"/>
      <c r="W677" s="279"/>
    </row>
    <row r="678" spans="22:23" x14ac:dyDescent="0.3">
      <c r="V678" s="279"/>
      <c r="W678" s="279"/>
    </row>
    <row r="679" spans="22:23" x14ac:dyDescent="0.3">
      <c r="V679" s="279"/>
      <c r="W679" s="279"/>
    </row>
    <row r="680" spans="22:23" x14ac:dyDescent="0.3">
      <c r="V680" s="279"/>
      <c r="W680" s="279"/>
    </row>
    <row r="681" spans="22:23" x14ac:dyDescent="0.3">
      <c r="V681" s="279"/>
      <c r="W681" s="279"/>
    </row>
    <row r="682" spans="22:23" x14ac:dyDescent="0.3">
      <c r="V682" s="279"/>
      <c r="W682" s="279"/>
    </row>
    <row r="683" spans="22:23" x14ac:dyDescent="0.3">
      <c r="V683" s="279"/>
      <c r="W683" s="279"/>
    </row>
    <row r="684" spans="22:23" x14ac:dyDescent="0.3">
      <c r="V684" s="279"/>
      <c r="W684" s="279"/>
    </row>
    <row r="685" spans="22:23" x14ac:dyDescent="0.3">
      <c r="V685" s="279"/>
      <c r="W685" s="279"/>
    </row>
    <row r="686" spans="22:23" x14ac:dyDescent="0.3">
      <c r="V686" s="279"/>
      <c r="W686" s="279"/>
    </row>
    <row r="687" spans="22:23" x14ac:dyDescent="0.3">
      <c r="V687" s="279"/>
      <c r="W687" s="279"/>
    </row>
    <row r="688" spans="22:23" x14ac:dyDescent="0.3">
      <c r="V688" s="279"/>
      <c r="W688" s="279"/>
    </row>
    <row r="689" spans="22:23" x14ac:dyDescent="0.3">
      <c r="V689" s="279"/>
      <c r="W689" s="279"/>
    </row>
    <row r="690" spans="22:23" x14ac:dyDescent="0.3">
      <c r="V690" s="279"/>
      <c r="W690" s="279"/>
    </row>
    <row r="691" spans="22:23" x14ac:dyDescent="0.3">
      <c r="V691" s="279"/>
      <c r="W691" s="279"/>
    </row>
    <row r="692" spans="22:23" x14ac:dyDescent="0.3">
      <c r="V692" s="279"/>
      <c r="W692" s="279"/>
    </row>
    <row r="693" spans="22:23" x14ac:dyDescent="0.3">
      <c r="V693" s="279"/>
      <c r="W693" s="279"/>
    </row>
    <row r="694" spans="22:23" x14ac:dyDescent="0.3">
      <c r="V694" s="279"/>
      <c r="W694" s="279"/>
    </row>
    <row r="695" spans="22:23" x14ac:dyDescent="0.3">
      <c r="V695" s="279"/>
      <c r="W695" s="279"/>
    </row>
    <row r="696" spans="22:23" x14ac:dyDescent="0.3">
      <c r="V696" s="279"/>
      <c r="W696" s="279"/>
    </row>
    <row r="697" spans="22:23" x14ac:dyDescent="0.3">
      <c r="V697" s="279"/>
      <c r="W697" s="279"/>
    </row>
    <row r="698" spans="22:23" x14ac:dyDescent="0.3">
      <c r="V698" s="279"/>
      <c r="W698" s="279"/>
    </row>
    <row r="699" spans="22:23" x14ac:dyDescent="0.3">
      <c r="V699" s="279"/>
      <c r="W699" s="279"/>
    </row>
    <row r="700" spans="22:23" x14ac:dyDescent="0.3">
      <c r="V700" s="279"/>
      <c r="W700" s="279"/>
    </row>
    <row r="701" spans="22:23" x14ac:dyDescent="0.3">
      <c r="V701" s="279"/>
      <c r="W701" s="279"/>
    </row>
    <row r="702" spans="22:23" x14ac:dyDescent="0.3">
      <c r="V702" s="279"/>
      <c r="W702" s="279"/>
    </row>
    <row r="703" spans="22:23" x14ac:dyDescent="0.3">
      <c r="V703" s="279"/>
      <c r="W703" s="279"/>
    </row>
    <row r="704" spans="22:23" x14ac:dyDescent="0.3">
      <c r="V704" s="279"/>
      <c r="W704" s="279"/>
    </row>
    <row r="705" spans="22:23" x14ac:dyDescent="0.3">
      <c r="V705" s="279"/>
      <c r="W705" s="279"/>
    </row>
    <row r="706" spans="22:23" x14ac:dyDescent="0.3">
      <c r="V706" s="279"/>
      <c r="W706" s="279"/>
    </row>
    <row r="707" spans="22:23" x14ac:dyDescent="0.3">
      <c r="V707" s="279"/>
      <c r="W707" s="279"/>
    </row>
    <row r="708" spans="22:23" x14ac:dyDescent="0.3">
      <c r="V708" s="279"/>
      <c r="W708" s="279"/>
    </row>
    <row r="709" spans="22:23" x14ac:dyDescent="0.3">
      <c r="V709" s="279"/>
      <c r="W709" s="279"/>
    </row>
    <row r="710" spans="22:23" x14ac:dyDescent="0.3">
      <c r="V710" s="279"/>
      <c r="W710" s="279"/>
    </row>
    <row r="711" spans="22:23" x14ac:dyDescent="0.3">
      <c r="V711" s="279"/>
      <c r="W711" s="279"/>
    </row>
    <row r="712" spans="22:23" x14ac:dyDescent="0.3">
      <c r="V712" s="279"/>
      <c r="W712" s="279"/>
    </row>
    <row r="713" spans="22:23" x14ac:dyDescent="0.3">
      <c r="V713" s="279"/>
      <c r="W713" s="279"/>
    </row>
    <row r="714" spans="22:23" x14ac:dyDescent="0.3">
      <c r="V714" s="279"/>
      <c r="W714" s="279"/>
    </row>
    <row r="715" spans="22:23" x14ac:dyDescent="0.3">
      <c r="V715" s="279"/>
      <c r="W715" s="279"/>
    </row>
    <row r="716" spans="22:23" x14ac:dyDescent="0.3">
      <c r="V716" s="279"/>
      <c r="W716" s="279"/>
    </row>
    <row r="717" spans="22:23" x14ac:dyDescent="0.3">
      <c r="V717" s="279"/>
      <c r="W717" s="279"/>
    </row>
    <row r="718" spans="22:23" x14ac:dyDescent="0.3">
      <c r="V718" s="279"/>
      <c r="W718" s="279"/>
    </row>
    <row r="719" spans="22:23" x14ac:dyDescent="0.3">
      <c r="V719" s="279"/>
      <c r="W719" s="279"/>
    </row>
    <row r="720" spans="22:23" x14ac:dyDescent="0.3">
      <c r="V720" s="279"/>
      <c r="W720" s="279"/>
    </row>
    <row r="721" spans="22:23" x14ac:dyDescent="0.3">
      <c r="V721" s="279"/>
      <c r="W721" s="279"/>
    </row>
    <row r="722" spans="22:23" x14ac:dyDescent="0.3">
      <c r="V722" s="279"/>
      <c r="W722" s="279"/>
    </row>
    <row r="723" spans="22:23" x14ac:dyDescent="0.3">
      <c r="V723" s="279"/>
      <c r="W723" s="279"/>
    </row>
    <row r="724" spans="22:23" x14ac:dyDescent="0.3">
      <c r="V724" s="279"/>
      <c r="W724" s="279"/>
    </row>
    <row r="725" spans="22:23" x14ac:dyDescent="0.3">
      <c r="V725" s="279"/>
      <c r="W725" s="279"/>
    </row>
    <row r="726" spans="22:23" x14ac:dyDescent="0.3">
      <c r="V726" s="279"/>
      <c r="W726" s="279"/>
    </row>
    <row r="727" spans="22:23" x14ac:dyDescent="0.3">
      <c r="V727" s="279"/>
      <c r="W727" s="279"/>
    </row>
    <row r="728" spans="22:23" x14ac:dyDescent="0.3">
      <c r="V728" s="279"/>
      <c r="W728" s="279"/>
    </row>
    <row r="729" spans="22:23" x14ac:dyDescent="0.3">
      <c r="V729" s="279"/>
      <c r="W729" s="279"/>
    </row>
    <row r="730" spans="22:23" x14ac:dyDescent="0.3">
      <c r="V730" s="279"/>
      <c r="W730" s="279"/>
    </row>
    <row r="731" spans="22:23" x14ac:dyDescent="0.3">
      <c r="V731" s="279"/>
      <c r="W731" s="279"/>
    </row>
    <row r="732" spans="22:23" x14ac:dyDescent="0.3">
      <c r="V732" s="279"/>
      <c r="W732" s="279"/>
    </row>
    <row r="733" spans="22:23" x14ac:dyDescent="0.3">
      <c r="V733" s="279"/>
      <c r="W733" s="279"/>
    </row>
    <row r="734" spans="22:23" x14ac:dyDescent="0.3">
      <c r="V734" s="279"/>
      <c r="W734" s="279"/>
    </row>
    <row r="735" spans="22:23" x14ac:dyDescent="0.3">
      <c r="V735" s="279"/>
      <c r="W735" s="279"/>
    </row>
    <row r="736" spans="22:23" x14ac:dyDescent="0.3">
      <c r="V736" s="279"/>
      <c r="W736" s="279"/>
    </row>
    <row r="737" spans="22:23" x14ac:dyDescent="0.3">
      <c r="V737" s="279"/>
      <c r="W737" s="279"/>
    </row>
    <row r="738" spans="22:23" x14ac:dyDescent="0.3">
      <c r="V738" s="279"/>
      <c r="W738" s="279"/>
    </row>
    <row r="739" spans="22:23" x14ac:dyDescent="0.3">
      <c r="V739" s="279"/>
      <c r="W739" s="279"/>
    </row>
    <row r="740" spans="22:23" x14ac:dyDescent="0.3">
      <c r="V740" s="279"/>
      <c r="W740" s="279"/>
    </row>
    <row r="741" spans="22:23" x14ac:dyDescent="0.3">
      <c r="V741" s="279"/>
      <c r="W741" s="279"/>
    </row>
    <row r="742" spans="22:23" x14ac:dyDescent="0.3">
      <c r="V742" s="279"/>
      <c r="W742" s="279"/>
    </row>
    <row r="743" spans="22:23" x14ac:dyDescent="0.3">
      <c r="V743" s="279"/>
      <c r="W743" s="279"/>
    </row>
    <row r="744" spans="22:23" x14ac:dyDescent="0.3">
      <c r="V744" s="279"/>
      <c r="W744" s="279"/>
    </row>
    <row r="745" spans="22:23" x14ac:dyDescent="0.3">
      <c r="V745" s="279"/>
      <c r="W745" s="279"/>
    </row>
    <row r="746" spans="22:23" x14ac:dyDescent="0.3">
      <c r="V746" s="279"/>
      <c r="W746" s="279"/>
    </row>
    <row r="747" spans="22:23" x14ac:dyDescent="0.3">
      <c r="V747" s="279"/>
      <c r="W747" s="279"/>
    </row>
    <row r="748" spans="22:23" x14ac:dyDescent="0.3">
      <c r="V748" s="279"/>
      <c r="W748" s="279"/>
    </row>
    <row r="749" spans="22:23" x14ac:dyDescent="0.3">
      <c r="V749" s="279"/>
      <c r="W749" s="279"/>
    </row>
    <row r="750" spans="22:23" x14ac:dyDescent="0.3">
      <c r="V750" s="279"/>
      <c r="W750" s="279"/>
    </row>
    <row r="751" spans="22:23" x14ac:dyDescent="0.3">
      <c r="V751" s="279"/>
      <c r="W751" s="279"/>
    </row>
    <row r="752" spans="22:23" x14ac:dyDescent="0.3">
      <c r="V752" s="279"/>
      <c r="W752" s="279"/>
    </row>
    <row r="753" spans="22:23" x14ac:dyDescent="0.3">
      <c r="V753" s="279"/>
      <c r="W753" s="279"/>
    </row>
    <row r="754" spans="22:23" x14ac:dyDescent="0.3">
      <c r="V754" s="279"/>
      <c r="W754" s="279"/>
    </row>
    <row r="755" spans="22:23" x14ac:dyDescent="0.3">
      <c r="V755" s="279"/>
      <c r="W755" s="279"/>
    </row>
    <row r="756" spans="22:23" x14ac:dyDescent="0.3">
      <c r="V756" s="279"/>
      <c r="W756" s="279"/>
    </row>
    <row r="757" spans="22:23" x14ac:dyDescent="0.3">
      <c r="V757" s="279"/>
      <c r="W757" s="279"/>
    </row>
    <row r="758" spans="22:23" x14ac:dyDescent="0.3">
      <c r="V758" s="279"/>
      <c r="W758" s="279"/>
    </row>
    <row r="759" spans="22:23" x14ac:dyDescent="0.3">
      <c r="V759" s="279"/>
      <c r="W759" s="279"/>
    </row>
    <row r="760" spans="22:23" x14ac:dyDescent="0.3">
      <c r="V760" s="279"/>
      <c r="W760" s="279"/>
    </row>
    <row r="761" spans="22:23" x14ac:dyDescent="0.3">
      <c r="V761" s="279"/>
      <c r="W761" s="279"/>
    </row>
    <row r="762" spans="22:23" x14ac:dyDescent="0.3">
      <c r="V762" s="279"/>
      <c r="W762" s="279"/>
    </row>
    <row r="763" spans="22:23" x14ac:dyDescent="0.3">
      <c r="V763" s="279"/>
      <c r="W763" s="279"/>
    </row>
    <row r="764" spans="22:23" x14ac:dyDescent="0.3">
      <c r="V764" s="279"/>
      <c r="W764" s="279"/>
    </row>
    <row r="765" spans="22:23" x14ac:dyDescent="0.3">
      <c r="V765" s="279"/>
      <c r="W765" s="279"/>
    </row>
    <row r="766" spans="22:23" x14ac:dyDescent="0.3">
      <c r="V766" s="279"/>
      <c r="W766" s="279"/>
    </row>
    <row r="767" spans="22:23" x14ac:dyDescent="0.3">
      <c r="V767" s="279"/>
      <c r="W767" s="279"/>
    </row>
    <row r="768" spans="22:23" x14ac:dyDescent="0.3">
      <c r="V768" s="279"/>
      <c r="W768" s="279"/>
    </row>
    <row r="769" spans="22:23" x14ac:dyDescent="0.3">
      <c r="V769" s="279"/>
      <c r="W769" s="279"/>
    </row>
    <row r="770" spans="22:23" x14ac:dyDescent="0.3">
      <c r="V770" s="279"/>
      <c r="W770" s="279"/>
    </row>
    <row r="771" spans="22:23" x14ac:dyDescent="0.3">
      <c r="V771" s="279"/>
      <c r="W771" s="279"/>
    </row>
    <row r="772" spans="22:23" x14ac:dyDescent="0.3">
      <c r="V772" s="279"/>
      <c r="W772" s="279"/>
    </row>
    <row r="773" spans="22:23" x14ac:dyDescent="0.3">
      <c r="V773" s="279"/>
      <c r="W773" s="279"/>
    </row>
    <row r="774" spans="22:23" x14ac:dyDescent="0.3">
      <c r="V774" s="279"/>
      <c r="W774" s="279"/>
    </row>
    <row r="775" spans="22:23" x14ac:dyDescent="0.3">
      <c r="V775" s="279"/>
      <c r="W775" s="279"/>
    </row>
    <row r="776" spans="22:23" x14ac:dyDescent="0.3">
      <c r="V776" s="279"/>
      <c r="W776" s="279"/>
    </row>
    <row r="777" spans="22:23" x14ac:dyDescent="0.3">
      <c r="V777" s="279"/>
      <c r="W777" s="279"/>
    </row>
    <row r="778" spans="22:23" x14ac:dyDescent="0.3">
      <c r="V778" s="279"/>
      <c r="W778" s="279"/>
    </row>
    <row r="779" spans="22:23" x14ac:dyDescent="0.3">
      <c r="V779" s="279"/>
      <c r="W779" s="279"/>
    </row>
    <row r="780" spans="22:23" x14ac:dyDescent="0.3">
      <c r="V780" s="279"/>
      <c r="W780" s="279"/>
    </row>
    <row r="781" spans="22:23" x14ac:dyDescent="0.3">
      <c r="V781" s="279"/>
      <c r="W781" s="279"/>
    </row>
    <row r="782" spans="22:23" x14ac:dyDescent="0.3">
      <c r="V782" s="279"/>
      <c r="W782" s="279"/>
    </row>
    <row r="783" spans="22:23" x14ac:dyDescent="0.3">
      <c r="V783" s="279"/>
      <c r="W783" s="279"/>
    </row>
    <row r="784" spans="22:23" x14ac:dyDescent="0.3">
      <c r="V784" s="279"/>
      <c r="W784" s="279"/>
    </row>
    <row r="785" spans="22:23" x14ac:dyDescent="0.3">
      <c r="V785" s="279"/>
      <c r="W785" s="279"/>
    </row>
    <row r="786" spans="22:23" x14ac:dyDescent="0.3">
      <c r="V786" s="279"/>
      <c r="W786" s="279"/>
    </row>
    <row r="787" spans="22:23" x14ac:dyDescent="0.3">
      <c r="V787" s="279"/>
      <c r="W787" s="279"/>
    </row>
    <row r="788" spans="22:23" x14ac:dyDescent="0.3">
      <c r="V788" s="279"/>
      <c r="W788" s="279"/>
    </row>
    <row r="789" spans="22:23" x14ac:dyDescent="0.3">
      <c r="V789" s="279"/>
      <c r="W789" s="279"/>
    </row>
    <row r="790" spans="22:23" x14ac:dyDescent="0.3">
      <c r="V790" s="279"/>
      <c r="W790" s="279"/>
    </row>
    <row r="791" spans="22:23" x14ac:dyDescent="0.3">
      <c r="V791" s="279"/>
      <c r="W791" s="279"/>
    </row>
    <row r="792" spans="22:23" x14ac:dyDescent="0.3">
      <c r="V792" s="279"/>
      <c r="W792" s="279"/>
    </row>
    <row r="793" spans="22:23" x14ac:dyDescent="0.3">
      <c r="V793" s="279"/>
      <c r="W793" s="279"/>
    </row>
    <row r="794" spans="22:23" x14ac:dyDescent="0.3">
      <c r="V794" s="279"/>
      <c r="W794" s="279"/>
    </row>
    <row r="795" spans="22:23" x14ac:dyDescent="0.3">
      <c r="V795" s="279"/>
      <c r="W795" s="279"/>
    </row>
    <row r="796" spans="22:23" x14ac:dyDescent="0.3">
      <c r="V796" s="279"/>
      <c r="W796" s="279"/>
    </row>
    <row r="797" spans="22:23" x14ac:dyDescent="0.3">
      <c r="V797" s="279"/>
      <c r="W797" s="279"/>
    </row>
    <row r="798" spans="22:23" x14ac:dyDescent="0.3">
      <c r="V798" s="279"/>
      <c r="W798" s="279"/>
    </row>
    <row r="799" spans="22:23" x14ac:dyDescent="0.3">
      <c r="V799" s="279"/>
      <c r="W799" s="279"/>
    </row>
    <row r="800" spans="22:23" x14ac:dyDescent="0.3">
      <c r="V800" s="279"/>
      <c r="W800" s="279"/>
    </row>
    <row r="801" spans="22:23" x14ac:dyDescent="0.3">
      <c r="V801" s="279"/>
      <c r="W801" s="279"/>
    </row>
    <row r="802" spans="22:23" x14ac:dyDescent="0.3">
      <c r="V802" s="279"/>
      <c r="W802" s="279"/>
    </row>
    <row r="803" spans="22:23" x14ac:dyDescent="0.3">
      <c r="V803" s="279"/>
      <c r="W803" s="279"/>
    </row>
    <row r="804" spans="22:23" x14ac:dyDescent="0.3">
      <c r="V804" s="279"/>
      <c r="W804" s="279"/>
    </row>
    <row r="805" spans="22:23" x14ac:dyDescent="0.3">
      <c r="V805" s="279"/>
      <c r="W805" s="279"/>
    </row>
    <row r="806" spans="22:23" x14ac:dyDescent="0.3">
      <c r="V806" s="279"/>
      <c r="W806" s="279"/>
    </row>
    <row r="807" spans="22:23" x14ac:dyDescent="0.3">
      <c r="V807" s="279"/>
      <c r="W807" s="279"/>
    </row>
    <row r="808" spans="22:23" x14ac:dyDescent="0.3">
      <c r="V808" s="279"/>
      <c r="W808" s="279"/>
    </row>
    <row r="809" spans="22:23" x14ac:dyDescent="0.3">
      <c r="V809" s="279"/>
      <c r="W809" s="279"/>
    </row>
    <row r="810" spans="22:23" x14ac:dyDescent="0.3">
      <c r="V810" s="279"/>
      <c r="W810" s="279"/>
    </row>
    <row r="811" spans="22:23" x14ac:dyDescent="0.3">
      <c r="V811" s="279"/>
      <c r="W811" s="279"/>
    </row>
    <row r="812" spans="22:23" x14ac:dyDescent="0.3">
      <c r="V812" s="279"/>
      <c r="W812" s="279"/>
    </row>
    <row r="813" spans="22:23" x14ac:dyDescent="0.3">
      <c r="V813" s="279"/>
      <c r="W813" s="279"/>
    </row>
    <row r="814" spans="22:23" x14ac:dyDescent="0.3">
      <c r="V814" s="279"/>
      <c r="W814" s="279"/>
    </row>
    <row r="815" spans="22:23" x14ac:dyDescent="0.3">
      <c r="V815" s="279"/>
      <c r="W815" s="279"/>
    </row>
    <row r="816" spans="22:23" x14ac:dyDescent="0.3">
      <c r="V816" s="279"/>
      <c r="W816" s="279"/>
    </row>
    <row r="817" spans="22:23" x14ac:dyDescent="0.3">
      <c r="V817" s="279"/>
      <c r="W817" s="279"/>
    </row>
    <row r="818" spans="22:23" x14ac:dyDescent="0.3">
      <c r="V818" s="279"/>
      <c r="W818" s="279"/>
    </row>
    <row r="819" spans="22:23" x14ac:dyDescent="0.3">
      <c r="V819" s="279"/>
      <c r="W819" s="279"/>
    </row>
    <row r="820" spans="22:23" x14ac:dyDescent="0.3">
      <c r="V820" s="279"/>
      <c r="W820" s="279"/>
    </row>
    <row r="821" spans="22:23" x14ac:dyDescent="0.3">
      <c r="V821" s="279"/>
      <c r="W821" s="279"/>
    </row>
    <row r="822" spans="22:23" x14ac:dyDescent="0.3">
      <c r="V822" s="279"/>
      <c r="W822" s="279"/>
    </row>
    <row r="823" spans="22:23" x14ac:dyDescent="0.3">
      <c r="V823" s="279"/>
      <c r="W823" s="279"/>
    </row>
    <row r="824" spans="22:23" x14ac:dyDescent="0.3">
      <c r="V824" s="279"/>
      <c r="W824" s="279"/>
    </row>
    <row r="825" spans="22:23" x14ac:dyDescent="0.3">
      <c r="V825" s="279"/>
      <c r="W825" s="279"/>
    </row>
    <row r="826" spans="22:23" x14ac:dyDescent="0.3">
      <c r="V826" s="279"/>
      <c r="W826" s="279"/>
    </row>
    <row r="827" spans="22:23" x14ac:dyDescent="0.3">
      <c r="V827" s="279"/>
      <c r="W827" s="279"/>
    </row>
    <row r="828" spans="22:23" x14ac:dyDescent="0.3">
      <c r="V828" s="279"/>
      <c r="W828" s="279"/>
    </row>
    <row r="829" spans="22:23" x14ac:dyDescent="0.3">
      <c r="V829" s="279"/>
      <c r="W829" s="279"/>
    </row>
    <row r="830" spans="22:23" x14ac:dyDescent="0.3">
      <c r="V830" s="279"/>
      <c r="W830" s="279"/>
    </row>
    <row r="831" spans="22:23" x14ac:dyDescent="0.3">
      <c r="V831" s="279"/>
      <c r="W831" s="279"/>
    </row>
    <row r="832" spans="22:23" x14ac:dyDescent="0.3">
      <c r="V832" s="279"/>
      <c r="W832" s="279"/>
    </row>
    <row r="833" spans="22:23" x14ac:dyDescent="0.3">
      <c r="V833" s="279"/>
      <c r="W833" s="279"/>
    </row>
    <row r="834" spans="22:23" x14ac:dyDescent="0.3">
      <c r="V834" s="279"/>
      <c r="W834" s="279"/>
    </row>
    <row r="835" spans="22:23" x14ac:dyDescent="0.3">
      <c r="V835" s="279"/>
      <c r="W835" s="279"/>
    </row>
    <row r="836" spans="22:23" x14ac:dyDescent="0.3">
      <c r="V836" s="279"/>
      <c r="W836" s="279"/>
    </row>
    <row r="837" spans="22:23" x14ac:dyDescent="0.3">
      <c r="V837" s="279"/>
      <c r="W837" s="279"/>
    </row>
    <row r="838" spans="22:23" x14ac:dyDescent="0.3">
      <c r="V838" s="279"/>
      <c r="W838" s="279"/>
    </row>
    <row r="839" spans="22:23" x14ac:dyDescent="0.3">
      <c r="V839" s="279"/>
      <c r="W839" s="279"/>
    </row>
    <row r="840" spans="22:23" x14ac:dyDescent="0.3">
      <c r="V840" s="279"/>
      <c r="W840" s="279"/>
    </row>
    <row r="841" spans="22:23" x14ac:dyDescent="0.3">
      <c r="V841" s="279"/>
      <c r="W841" s="279"/>
    </row>
    <row r="842" spans="22:23" x14ac:dyDescent="0.3">
      <c r="V842" s="279"/>
      <c r="W842" s="279"/>
    </row>
    <row r="843" spans="22:23" x14ac:dyDescent="0.3">
      <c r="V843" s="279"/>
      <c r="W843" s="279"/>
    </row>
    <row r="844" spans="22:23" x14ac:dyDescent="0.3">
      <c r="V844" s="279"/>
      <c r="W844" s="279"/>
    </row>
    <row r="845" spans="22:23" x14ac:dyDescent="0.3">
      <c r="V845" s="279"/>
      <c r="W845" s="279"/>
    </row>
    <row r="846" spans="22:23" x14ac:dyDescent="0.3">
      <c r="V846" s="279"/>
      <c r="W846" s="279"/>
    </row>
    <row r="847" spans="22:23" x14ac:dyDescent="0.3">
      <c r="V847" s="279"/>
      <c r="W847" s="279"/>
    </row>
    <row r="848" spans="22:23" x14ac:dyDescent="0.3">
      <c r="V848" s="279"/>
      <c r="W848" s="279"/>
    </row>
    <row r="849" spans="22:23" x14ac:dyDescent="0.3">
      <c r="V849" s="279"/>
      <c r="W849" s="279"/>
    </row>
    <row r="850" spans="22:23" x14ac:dyDescent="0.3">
      <c r="V850" s="279"/>
      <c r="W850" s="279"/>
    </row>
    <row r="851" spans="22:23" x14ac:dyDescent="0.3">
      <c r="V851" s="279"/>
      <c r="W851" s="279"/>
    </row>
    <row r="852" spans="22:23" x14ac:dyDescent="0.3">
      <c r="V852" s="279"/>
      <c r="W852" s="279"/>
    </row>
    <row r="853" spans="22:23" x14ac:dyDescent="0.3">
      <c r="V853" s="279"/>
      <c r="W853" s="279"/>
    </row>
    <row r="854" spans="22:23" x14ac:dyDescent="0.3">
      <c r="V854" s="279"/>
      <c r="W854" s="279"/>
    </row>
    <row r="855" spans="22:23" x14ac:dyDescent="0.3">
      <c r="V855" s="279"/>
      <c r="W855" s="279"/>
    </row>
    <row r="856" spans="22:23" x14ac:dyDescent="0.3">
      <c r="V856" s="279"/>
      <c r="W856" s="279"/>
    </row>
    <row r="857" spans="22:23" x14ac:dyDescent="0.3">
      <c r="V857" s="279"/>
      <c r="W857" s="279"/>
    </row>
    <row r="858" spans="22:23" x14ac:dyDescent="0.3">
      <c r="V858" s="279"/>
      <c r="W858" s="279"/>
    </row>
    <row r="859" spans="22:23" x14ac:dyDescent="0.3">
      <c r="V859" s="279"/>
      <c r="W859" s="279"/>
    </row>
    <row r="860" spans="22:23" x14ac:dyDescent="0.3">
      <c r="V860" s="279"/>
      <c r="W860" s="279"/>
    </row>
    <row r="861" spans="22:23" x14ac:dyDescent="0.3">
      <c r="V861" s="279"/>
      <c r="W861" s="279"/>
    </row>
    <row r="862" spans="22:23" x14ac:dyDescent="0.3">
      <c r="V862" s="279"/>
      <c r="W862" s="279"/>
    </row>
    <row r="863" spans="22:23" x14ac:dyDescent="0.3">
      <c r="V863" s="279"/>
      <c r="W863" s="279"/>
    </row>
    <row r="864" spans="22:23" x14ac:dyDescent="0.3">
      <c r="V864" s="279"/>
      <c r="W864" s="279"/>
    </row>
    <row r="865" spans="22:23" x14ac:dyDescent="0.3">
      <c r="V865" s="279"/>
      <c r="W865" s="279"/>
    </row>
    <row r="866" spans="22:23" x14ac:dyDescent="0.3">
      <c r="V866" s="279"/>
      <c r="W866" s="279"/>
    </row>
    <row r="867" spans="22:23" x14ac:dyDescent="0.3">
      <c r="V867" s="279"/>
      <c r="W867" s="279"/>
    </row>
    <row r="868" spans="22:23" x14ac:dyDescent="0.3">
      <c r="V868" s="279"/>
      <c r="W868" s="279"/>
    </row>
    <row r="869" spans="22:23" x14ac:dyDescent="0.3">
      <c r="V869" s="279"/>
      <c r="W869" s="279"/>
    </row>
    <row r="870" spans="22:23" x14ac:dyDescent="0.3">
      <c r="V870" s="279"/>
      <c r="W870" s="279"/>
    </row>
    <row r="871" spans="22:23" x14ac:dyDescent="0.3">
      <c r="V871" s="279"/>
      <c r="W871" s="279"/>
    </row>
    <row r="872" spans="22:23" x14ac:dyDescent="0.3">
      <c r="V872" s="279"/>
      <c r="W872" s="279"/>
    </row>
    <row r="873" spans="22:23" x14ac:dyDescent="0.3">
      <c r="V873" s="279"/>
      <c r="W873" s="279"/>
    </row>
    <row r="874" spans="22:23" x14ac:dyDescent="0.3">
      <c r="V874" s="279"/>
      <c r="W874" s="279"/>
    </row>
    <row r="875" spans="22:23" x14ac:dyDescent="0.3">
      <c r="V875" s="279"/>
      <c r="W875" s="279"/>
    </row>
    <row r="876" spans="22:23" x14ac:dyDescent="0.3">
      <c r="V876" s="279"/>
      <c r="W876" s="279"/>
    </row>
    <row r="877" spans="22:23" x14ac:dyDescent="0.3">
      <c r="V877" s="279"/>
      <c r="W877" s="279"/>
    </row>
    <row r="878" spans="22:23" x14ac:dyDescent="0.3">
      <c r="V878" s="279"/>
      <c r="W878" s="279"/>
    </row>
    <row r="879" spans="22:23" x14ac:dyDescent="0.3">
      <c r="V879" s="279"/>
      <c r="W879" s="279"/>
    </row>
    <row r="880" spans="22:23" x14ac:dyDescent="0.3">
      <c r="V880" s="279"/>
      <c r="W880" s="279"/>
    </row>
    <row r="881" spans="22:23" x14ac:dyDescent="0.3">
      <c r="V881" s="279"/>
      <c r="W881" s="279"/>
    </row>
    <row r="882" spans="22:23" x14ac:dyDescent="0.3">
      <c r="V882" s="279"/>
      <c r="W882" s="279"/>
    </row>
    <row r="883" spans="22:23" x14ac:dyDescent="0.3">
      <c r="V883" s="279"/>
      <c r="W883" s="279"/>
    </row>
    <row r="884" spans="22:23" x14ac:dyDescent="0.3">
      <c r="V884" s="279"/>
      <c r="W884" s="279"/>
    </row>
    <row r="885" spans="22:23" x14ac:dyDescent="0.3">
      <c r="V885" s="279"/>
      <c r="W885" s="279"/>
    </row>
    <row r="886" spans="22:23" x14ac:dyDescent="0.3">
      <c r="V886" s="279"/>
      <c r="W886" s="279"/>
    </row>
    <row r="887" spans="22:23" x14ac:dyDescent="0.3">
      <c r="V887" s="279"/>
      <c r="W887" s="279"/>
    </row>
    <row r="888" spans="22:23" x14ac:dyDescent="0.3">
      <c r="V888" s="279"/>
      <c r="W888" s="279"/>
    </row>
    <row r="889" spans="22:23" x14ac:dyDescent="0.3">
      <c r="V889" s="279"/>
      <c r="W889" s="279"/>
    </row>
    <row r="890" spans="22:23" x14ac:dyDescent="0.3">
      <c r="V890" s="279"/>
      <c r="W890" s="279"/>
    </row>
    <row r="891" spans="22:23" x14ac:dyDescent="0.3">
      <c r="V891" s="279"/>
      <c r="W891" s="279"/>
    </row>
    <row r="892" spans="22:23" x14ac:dyDescent="0.3">
      <c r="V892" s="279"/>
      <c r="W892" s="279"/>
    </row>
    <row r="893" spans="22:23" x14ac:dyDescent="0.3">
      <c r="V893" s="279"/>
      <c r="W893" s="279"/>
    </row>
    <row r="894" spans="22:23" x14ac:dyDescent="0.3">
      <c r="V894" s="279"/>
      <c r="W894" s="279"/>
    </row>
    <row r="895" spans="22:23" x14ac:dyDescent="0.3">
      <c r="V895" s="279"/>
      <c r="W895" s="279"/>
    </row>
    <row r="896" spans="22:23" x14ac:dyDescent="0.3">
      <c r="V896" s="279"/>
      <c r="W896" s="279"/>
    </row>
    <row r="897" spans="22:23" x14ac:dyDescent="0.3">
      <c r="V897" s="279"/>
      <c r="W897" s="279"/>
    </row>
    <row r="898" spans="22:23" x14ac:dyDescent="0.3">
      <c r="V898" s="279"/>
      <c r="W898" s="279"/>
    </row>
    <row r="899" spans="22:23" x14ac:dyDescent="0.3">
      <c r="V899" s="279"/>
      <c r="W899" s="279"/>
    </row>
    <row r="900" spans="22:23" x14ac:dyDescent="0.3">
      <c r="V900" s="279"/>
      <c r="W900" s="279"/>
    </row>
    <row r="901" spans="22:23" x14ac:dyDescent="0.3">
      <c r="V901" s="279"/>
      <c r="W901" s="279"/>
    </row>
    <row r="902" spans="22:23" x14ac:dyDescent="0.3">
      <c r="V902" s="279"/>
      <c r="W902" s="279"/>
    </row>
    <row r="903" spans="22:23" x14ac:dyDescent="0.3">
      <c r="V903" s="279"/>
      <c r="W903" s="279"/>
    </row>
    <row r="904" spans="22:23" x14ac:dyDescent="0.3">
      <c r="V904" s="279"/>
      <c r="W904" s="279"/>
    </row>
    <row r="905" spans="22:23" x14ac:dyDescent="0.3">
      <c r="V905" s="279"/>
      <c r="W905" s="279"/>
    </row>
    <row r="906" spans="22:23" x14ac:dyDescent="0.3">
      <c r="V906" s="279"/>
      <c r="W906" s="279"/>
    </row>
    <row r="907" spans="22:23" x14ac:dyDescent="0.3">
      <c r="V907" s="279"/>
      <c r="W907" s="279"/>
    </row>
    <row r="908" spans="22:23" x14ac:dyDescent="0.3">
      <c r="V908" s="279"/>
      <c r="W908" s="279"/>
    </row>
    <row r="909" spans="22:23" x14ac:dyDescent="0.3">
      <c r="V909" s="279"/>
      <c r="W909" s="279"/>
    </row>
    <row r="910" spans="22:23" x14ac:dyDescent="0.3">
      <c r="V910" s="279"/>
      <c r="W910" s="279"/>
    </row>
    <row r="911" spans="22:23" x14ac:dyDescent="0.3">
      <c r="V911" s="279"/>
      <c r="W911" s="279"/>
    </row>
    <row r="912" spans="22:23" x14ac:dyDescent="0.3">
      <c r="V912" s="279"/>
      <c r="W912" s="279"/>
    </row>
    <row r="913" spans="22:23" x14ac:dyDescent="0.3">
      <c r="V913" s="279"/>
      <c r="W913" s="279"/>
    </row>
    <row r="914" spans="22:23" x14ac:dyDescent="0.3">
      <c r="V914" s="279"/>
      <c r="W914" s="279"/>
    </row>
    <row r="915" spans="22:23" x14ac:dyDescent="0.3">
      <c r="V915" s="279"/>
      <c r="W915" s="279"/>
    </row>
    <row r="916" spans="22:23" x14ac:dyDescent="0.3">
      <c r="V916" s="279"/>
      <c r="W916" s="279"/>
    </row>
    <row r="917" spans="22:23" x14ac:dyDescent="0.3">
      <c r="V917" s="279"/>
      <c r="W917" s="279"/>
    </row>
    <row r="918" spans="22:23" x14ac:dyDescent="0.3">
      <c r="V918" s="279"/>
      <c r="W918" s="279"/>
    </row>
    <row r="919" spans="22:23" x14ac:dyDescent="0.3">
      <c r="V919" s="279"/>
      <c r="W919" s="279"/>
    </row>
    <row r="920" spans="22:23" x14ac:dyDescent="0.3">
      <c r="V920" s="279"/>
      <c r="W920" s="279"/>
    </row>
    <row r="921" spans="22:23" x14ac:dyDescent="0.3">
      <c r="V921" s="279"/>
      <c r="W921" s="279"/>
    </row>
    <row r="922" spans="22:23" x14ac:dyDescent="0.3">
      <c r="V922" s="279"/>
      <c r="W922" s="279"/>
    </row>
    <row r="923" spans="22:23" x14ac:dyDescent="0.3">
      <c r="V923" s="279"/>
      <c r="W923" s="279"/>
    </row>
    <row r="924" spans="22:23" x14ac:dyDescent="0.3">
      <c r="V924" s="279"/>
      <c r="W924" s="279"/>
    </row>
    <row r="925" spans="22:23" x14ac:dyDescent="0.3">
      <c r="V925" s="279"/>
      <c r="W925" s="279"/>
    </row>
    <row r="926" spans="22:23" x14ac:dyDescent="0.3">
      <c r="V926" s="279"/>
      <c r="W926" s="279"/>
    </row>
    <row r="927" spans="22:23" x14ac:dyDescent="0.3">
      <c r="V927" s="279"/>
      <c r="W927" s="279"/>
    </row>
    <row r="928" spans="22:23" x14ac:dyDescent="0.3">
      <c r="V928" s="279"/>
      <c r="W928" s="279"/>
    </row>
    <row r="929" spans="22:23" x14ac:dyDescent="0.3">
      <c r="V929" s="279"/>
      <c r="W929" s="279"/>
    </row>
    <row r="930" spans="22:23" x14ac:dyDescent="0.3">
      <c r="V930" s="279"/>
      <c r="W930" s="279"/>
    </row>
    <row r="931" spans="22:23" x14ac:dyDescent="0.3">
      <c r="V931" s="279"/>
      <c r="W931" s="279"/>
    </row>
    <row r="932" spans="22:23" x14ac:dyDescent="0.3">
      <c r="V932" s="279"/>
      <c r="W932" s="279"/>
    </row>
    <row r="933" spans="22:23" x14ac:dyDescent="0.3">
      <c r="V933" s="279"/>
      <c r="W933" s="279"/>
    </row>
    <row r="934" spans="22:23" x14ac:dyDescent="0.3">
      <c r="V934" s="279"/>
      <c r="W934" s="279"/>
    </row>
    <row r="935" spans="22:23" x14ac:dyDescent="0.3">
      <c r="V935" s="279"/>
      <c r="W935" s="279"/>
    </row>
    <row r="936" spans="22:23" x14ac:dyDescent="0.3">
      <c r="V936" s="279"/>
      <c r="W936" s="279"/>
    </row>
    <row r="937" spans="22:23" x14ac:dyDescent="0.3">
      <c r="V937" s="279"/>
      <c r="W937" s="279"/>
    </row>
    <row r="938" spans="22:23" x14ac:dyDescent="0.3">
      <c r="V938" s="279"/>
      <c r="W938" s="279"/>
    </row>
    <row r="939" spans="22:23" x14ac:dyDescent="0.3">
      <c r="V939" s="279"/>
      <c r="W939" s="279"/>
    </row>
    <row r="940" spans="22:23" x14ac:dyDescent="0.3">
      <c r="V940" s="279"/>
      <c r="W940" s="279"/>
    </row>
    <row r="941" spans="22:23" x14ac:dyDescent="0.3">
      <c r="V941" s="279"/>
      <c r="W941" s="279"/>
    </row>
    <row r="942" spans="22:23" x14ac:dyDescent="0.3">
      <c r="V942" s="279"/>
      <c r="W942" s="279"/>
    </row>
    <row r="943" spans="22:23" x14ac:dyDescent="0.3">
      <c r="V943" s="279"/>
      <c r="W943" s="279"/>
    </row>
    <row r="944" spans="22:23" x14ac:dyDescent="0.3">
      <c r="V944" s="279"/>
      <c r="W944" s="279"/>
    </row>
    <row r="945" spans="22:23" x14ac:dyDescent="0.3">
      <c r="V945" s="279"/>
      <c r="W945" s="279"/>
    </row>
    <row r="946" spans="22:23" x14ac:dyDescent="0.3">
      <c r="V946" s="279"/>
      <c r="W946" s="279"/>
    </row>
    <row r="947" spans="22:23" x14ac:dyDescent="0.3">
      <c r="V947" s="279"/>
      <c r="W947" s="279"/>
    </row>
    <row r="948" spans="22:23" x14ac:dyDescent="0.3">
      <c r="V948" s="279"/>
      <c r="W948" s="279"/>
    </row>
    <row r="949" spans="22:23" x14ac:dyDescent="0.3">
      <c r="V949" s="279"/>
      <c r="W949" s="279"/>
    </row>
    <row r="950" spans="22:23" x14ac:dyDescent="0.3">
      <c r="V950" s="279"/>
      <c r="W950" s="279"/>
    </row>
    <row r="951" spans="22:23" x14ac:dyDescent="0.3">
      <c r="V951" s="279"/>
      <c r="W951" s="279"/>
    </row>
    <row r="952" spans="22:23" x14ac:dyDescent="0.3">
      <c r="V952" s="279"/>
      <c r="W952" s="279"/>
    </row>
    <row r="953" spans="22:23" x14ac:dyDescent="0.3">
      <c r="V953" s="279"/>
      <c r="W953" s="279"/>
    </row>
    <row r="954" spans="22:23" x14ac:dyDescent="0.3">
      <c r="V954" s="279"/>
      <c r="W954" s="279"/>
    </row>
    <row r="955" spans="22:23" x14ac:dyDescent="0.3">
      <c r="V955" s="279"/>
      <c r="W955" s="279"/>
    </row>
    <row r="956" spans="22:23" x14ac:dyDescent="0.3">
      <c r="V956" s="279"/>
      <c r="W956" s="279"/>
    </row>
    <row r="957" spans="22:23" x14ac:dyDescent="0.3">
      <c r="V957" s="279"/>
      <c r="W957" s="279"/>
    </row>
    <row r="958" spans="22:23" x14ac:dyDescent="0.3">
      <c r="V958" s="279"/>
      <c r="W958" s="279"/>
    </row>
    <row r="959" spans="22:23" x14ac:dyDescent="0.3">
      <c r="V959" s="279"/>
      <c r="W959" s="279"/>
    </row>
    <row r="960" spans="22:23" x14ac:dyDescent="0.3">
      <c r="V960" s="279"/>
      <c r="W960" s="279"/>
    </row>
    <row r="961" spans="22:23" x14ac:dyDescent="0.3">
      <c r="V961" s="279"/>
      <c r="W961" s="279"/>
    </row>
    <row r="962" spans="22:23" x14ac:dyDescent="0.3">
      <c r="V962" s="279"/>
      <c r="W962" s="279"/>
    </row>
    <row r="963" spans="22:23" x14ac:dyDescent="0.3">
      <c r="V963" s="279"/>
      <c r="W963" s="279"/>
    </row>
    <row r="964" spans="22:23" x14ac:dyDescent="0.3">
      <c r="V964" s="279"/>
      <c r="W964" s="279"/>
    </row>
    <row r="965" spans="22:23" x14ac:dyDescent="0.3">
      <c r="V965" s="279"/>
      <c r="W965" s="279"/>
    </row>
    <row r="966" spans="22:23" x14ac:dyDescent="0.3">
      <c r="V966" s="279"/>
      <c r="W966" s="279"/>
    </row>
    <row r="967" spans="22:23" x14ac:dyDescent="0.3">
      <c r="V967" s="279"/>
      <c r="W967" s="279"/>
    </row>
    <row r="968" spans="22:23" x14ac:dyDescent="0.3">
      <c r="V968" s="279"/>
      <c r="W968" s="279"/>
    </row>
    <row r="969" spans="22:23" x14ac:dyDescent="0.3">
      <c r="V969" s="279"/>
      <c r="W969" s="279"/>
    </row>
    <row r="970" spans="22:23" x14ac:dyDescent="0.3">
      <c r="V970" s="279"/>
      <c r="W970" s="279"/>
    </row>
    <row r="971" spans="22:23" x14ac:dyDescent="0.3">
      <c r="V971" s="279"/>
      <c r="W971" s="279"/>
    </row>
    <row r="972" spans="22:23" x14ac:dyDescent="0.3">
      <c r="V972" s="279"/>
      <c r="W972" s="279"/>
    </row>
    <row r="973" spans="22:23" x14ac:dyDescent="0.3">
      <c r="V973" s="279"/>
      <c r="W973" s="279"/>
    </row>
    <row r="974" spans="22:23" x14ac:dyDescent="0.3">
      <c r="V974" s="279"/>
      <c r="W974" s="279"/>
    </row>
    <row r="975" spans="22:23" x14ac:dyDescent="0.3">
      <c r="V975" s="279"/>
      <c r="W975" s="279"/>
    </row>
    <row r="976" spans="22:23" x14ac:dyDescent="0.3">
      <c r="V976" s="279"/>
      <c r="W976" s="279"/>
    </row>
    <row r="977" spans="22:23" x14ac:dyDescent="0.3">
      <c r="V977" s="279"/>
      <c r="W977" s="279"/>
    </row>
    <row r="978" spans="22:23" x14ac:dyDescent="0.3">
      <c r="V978" s="279"/>
      <c r="W978" s="279"/>
    </row>
    <row r="979" spans="22:23" x14ac:dyDescent="0.3">
      <c r="V979" s="279"/>
      <c r="W979" s="279"/>
    </row>
    <row r="980" spans="22:23" x14ac:dyDescent="0.3">
      <c r="V980" s="279"/>
      <c r="W980" s="279"/>
    </row>
    <row r="981" spans="22:23" x14ac:dyDescent="0.3">
      <c r="V981" s="279"/>
      <c r="W981" s="279"/>
    </row>
    <row r="982" spans="22:23" x14ac:dyDescent="0.3">
      <c r="V982" s="279"/>
      <c r="W982" s="279"/>
    </row>
    <row r="983" spans="22:23" x14ac:dyDescent="0.3">
      <c r="V983" s="279"/>
      <c r="W983" s="279"/>
    </row>
    <row r="984" spans="22:23" x14ac:dyDescent="0.3">
      <c r="V984" s="279"/>
      <c r="W984" s="279"/>
    </row>
    <row r="985" spans="22:23" x14ac:dyDescent="0.3">
      <c r="V985" s="279"/>
      <c r="W985" s="279"/>
    </row>
    <row r="986" spans="22:23" x14ac:dyDescent="0.3">
      <c r="V986" s="279"/>
      <c r="W986" s="279"/>
    </row>
    <row r="987" spans="22:23" x14ac:dyDescent="0.3">
      <c r="V987" s="279"/>
      <c r="W987" s="279"/>
    </row>
    <row r="988" spans="22:23" x14ac:dyDescent="0.3">
      <c r="V988" s="279"/>
      <c r="W988" s="279"/>
    </row>
    <row r="989" spans="22:23" x14ac:dyDescent="0.3">
      <c r="V989" s="279"/>
      <c r="W989" s="279"/>
    </row>
    <row r="990" spans="22:23" x14ac:dyDescent="0.3">
      <c r="V990" s="279"/>
      <c r="W990" s="279"/>
    </row>
    <row r="991" spans="22:23" x14ac:dyDescent="0.3">
      <c r="V991" s="279"/>
      <c r="W991" s="279"/>
    </row>
    <row r="992" spans="22:23" x14ac:dyDescent="0.3">
      <c r="V992" s="279"/>
      <c r="W992" s="279"/>
    </row>
    <row r="993" spans="22:23" x14ac:dyDescent="0.3">
      <c r="V993" s="279"/>
      <c r="W993" s="279"/>
    </row>
    <row r="994" spans="22:23" x14ac:dyDescent="0.3">
      <c r="V994" s="279"/>
      <c r="W994" s="279"/>
    </row>
    <row r="995" spans="22:23" x14ac:dyDescent="0.3">
      <c r="V995" s="279"/>
      <c r="W995" s="279"/>
    </row>
    <row r="996" spans="22:23" x14ac:dyDescent="0.3">
      <c r="V996" s="279"/>
      <c r="W996" s="279"/>
    </row>
    <row r="997" spans="22:23" x14ac:dyDescent="0.3">
      <c r="V997" s="279"/>
      <c r="W997" s="279"/>
    </row>
    <row r="998" spans="22:23" x14ac:dyDescent="0.3">
      <c r="V998" s="279"/>
      <c r="W998" s="279"/>
    </row>
    <row r="999" spans="22:23" x14ac:dyDescent="0.3">
      <c r="V999" s="279"/>
      <c r="W999" s="279"/>
    </row>
    <row r="1000" spans="22:23" x14ac:dyDescent="0.3">
      <c r="V1000" s="279"/>
      <c r="W1000" s="279"/>
    </row>
    <row r="1001" spans="22:23" x14ac:dyDescent="0.3">
      <c r="V1001" s="279"/>
      <c r="W1001" s="279"/>
    </row>
    <row r="1002" spans="22:23" x14ac:dyDescent="0.3">
      <c r="V1002" s="279"/>
      <c r="W1002" s="279"/>
    </row>
    <row r="1003" spans="22:23" x14ac:dyDescent="0.3">
      <c r="V1003" s="279"/>
      <c r="W1003" s="279"/>
    </row>
    <row r="1004" spans="22:23" x14ac:dyDescent="0.3">
      <c r="V1004" s="279"/>
      <c r="W1004" s="279"/>
    </row>
    <row r="1005" spans="22:23" x14ac:dyDescent="0.3">
      <c r="V1005" s="279"/>
      <c r="W1005" s="279"/>
    </row>
    <row r="1006" spans="22:23" x14ac:dyDescent="0.3">
      <c r="V1006" s="279"/>
      <c r="W1006" s="279"/>
    </row>
    <row r="1007" spans="22:23" x14ac:dyDescent="0.3">
      <c r="V1007" s="279"/>
      <c r="W1007" s="279"/>
    </row>
    <row r="1008" spans="22:23" x14ac:dyDescent="0.3">
      <c r="V1008" s="279"/>
      <c r="W1008" s="279"/>
    </row>
    <row r="1009" spans="22:23" x14ac:dyDescent="0.3">
      <c r="V1009" s="279"/>
      <c r="W1009" s="279"/>
    </row>
    <row r="1010" spans="22:23" x14ac:dyDescent="0.3">
      <c r="V1010" s="279"/>
      <c r="W1010" s="279"/>
    </row>
    <row r="1011" spans="22:23" x14ac:dyDescent="0.3">
      <c r="V1011" s="279"/>
      <c r="W1011" s="279"/>
    </row>
    <row r="1012" spans="22:23" x14ac:dyDescent="0.3">
      <c r="V1012" s="279"/>
      <c r="W1012" s="279"/>
    </row>
    <row r="1013" spans="22:23" x14ac:dyDescent="0.3">
      <c r="V1013" s="279"/>
      <c r="W1013" s="279"/>
    </row>
    <row r="1014" spans="22:23" x14ac:dyDescent="0.3">
      <c r="V1014" s="279"/>
      <c r="W1014" s="279"/>
    </row>
    <row r="1015" spans="22:23" x14ac:dyDescent="0.3">
      <c r="V1015" s="279"/>
      <c r="W1015" s="279"/>
    </row>
    <row r="1016" spans="22:23" x14ac:dyDescent="0.3">
      <c r="V1016" s="279"/>
      <c r="W1016" s="279"/>
    </row>
    <row r="1017" spans="22:23" x14ac:dyDescent="0.3">
      <c r="V1017" s="279"/>
      <c r="W1017" s="279"/>
    </row>
    <row r="1018" spans="22:23" x14ac:dyDescent="0.3">
      <c r="V1018" s="279"/>
      <c r="W1018" s="279"/>
    </row>
    <row r="1019" spans="22:23" x14ac:dyDescent="0.3">
      <c r="V1019" s="279"/>
      <c r="W1019" s="279"/>
    </row>
    <row r="1020" spans="22:23" x14ac:dyDescent="0.3">
      <c r="V1020" s="279"/>
      <c r="W1020" s="279"/>
    </row>
    <row r="1021" spans="22:23" x14ac:dyDescent="0.3">
      <c r="V1021" s="279"/>
      <c r="W1021" s="279"/>
    </row>
    <row r="1022" spans="22:23" x14ac:dyDescent="0.3">
      <c r="V1022" s="279"/>
      <c r="W1022" s="279"/>
    </row>
  </sheetData>
  <mergeCells count="105">
    <mergeCell ref="CX310:CY310"/>
    <mergeCell ref="CZ310:DA310"/>
    <mergeCell ref="DB310:DC310"/>
    <mergeCell ref="CV337:CW337"/>
    <mergeCell ref="CL310:CM310"/>
    <mergeCell ref="CN310:CO310"/>
    <mergeCell ref="CP310:CQ310"/>
    <mergeCell ref="CR310:CS310"/>
    <mergeCell ref="CT310:CU310"/>
    <mergeCell ref="CV310:CW310"/>
    <mergeCell ref="BZ310:CA310"/>
    <mergeCell ref="CB310:CC310"/>
    <mergeCell ref="CD310:CE310"/>
    <mergeCell ref="CF310:CG310"/>
    <mergeCell ref="CH310:CI310"/>
    <mergeCell ref="CJ310:CK310"/>
    <mergeCell ref="BN310:BO310"/>
    <mergeCell ref="BP310:BQ310"/>
    <mergeCell ref="BR310:BS310"/>
    <mergeCell ref="BT310:BU310"/>
    <mergeCell ref="BV310:BW310"/>
    <mergeCell ref="BX310:BY310"/>
    <mergeCell ref="BB310:BC310"/>
    <mergeCell ref="BD310:BE310"/>
    <mergeCell ref="BF310:BG310"/>
    <mergeCell ref="BH310:BI310"/>
    <mergeCell ref="BJ310:BK310"/>
    <mergeCell ref="BL310:BM310"/>
    <mergeCell ref="AP310:AQ310"/>
    <mergeCell ref="AR310:AS310"/>
    <mergeCell ref="AT310:AU310"/>
    <mergeCell ref="AV310:AW310"/>
    <mergeCell ref="AX310:AY310"/>
    <mergeCell ref="AZ310:BA310"/>
    <mergeCell ref="AD310:AE310"/>
    <mergeCell ref="AF310:AG310"/>
    <mergeCell ref="AH310:AI310"/>
    <mergeCell ref="AJ310:AK310"/>
    <mergeCell ref="AL310:AM310"/>
    <mergeCell ref="AN310:AO310"/>
    <mergeCell ref="R310:S310"/>
    <mergeCell ref="T310:U310"/>
    <mergeCell ref="V310:W310"/>
    <mergeCell ref="X310:Y310"/>
    <mergeCell ref="Z310:AA310"/>
    <mergeCell ref="AB310:AC310"/>
    <mergeCell ref="CV4:CW4"/>
    <mergeCell ref="CX4:CY4"/>
    <mergeCell ref="CZ4:DA4"/>
    <mergeCell ref="DB4:DC4"/>
    <mergeCell ref="F310:G310"/>
    <mergeCell ref="H310:I310"/>
    <mergeCell ref="J310:K310"/>
    <mergeCell ref="L310:M310"/>
    <mergeCell ref="N310:O310"/>
    <mergeCell ref="P310:Q310"/>
    <mergeCell ref="CJ4:CK4"/>
    <mergeCell ref="CL4:CM4"/>
    <mergeCell ref="CN4:CO4"/>
    <mergeCell ref="CP4:CQ4"/>
    <mergeCell ref="CR4:CS4"/>
    <mergeCell ref="CT4:CU4"/>
    <mergeCell ref="BX4:BY4"/>
    <mergeCell ref="BZ4:CA4"/>
    <mergeCell ref="CB4:CC4"/>
    <mergeCell ref="CD4:CE4"/>
    <mergeCell ref="CF4:CG4"/>
    <mergeCell ref="CH4:CI4"/>
    <mergeCell ref="BL4:BM4"/>
    <mergeCell ref="BN4:BO4"/>
    <mergeCell ref="BP4:BQ4"/>
    <mergeCell ref="BR4:BS4"/>
    <mergeCell ref="BT4:BU4"/>
    <mergeCell ref="BV4:BW4"/>
    <mergeCell ref="AZ4:BA4"/>
    <mergeCell ref="BB4:BC4"/>
    <mergeCell ref="BD4:BE4"/>
    <mergeCell ref="BF4:BG4"/>
    <mergeCell ref="BH4:BI4"/>
    <mergeCell ref="BJ4:BK4"/>
    <mergeCell ref="AN4:AO4"/>
    <mergeCell ref="AP4:AQ4"/>
    <mergeCell ref="AR4:AS4"/>
    <mergeCell ref="AT4:AU4"/>
    <mergeCell ref="AV4:AW4"/>
    <mergeCell ref="AX4:AY4"/>
    <mergeCell ref="AB4:AC4"/>
    <mergeCell ref="AD4:AE4"/>
    <mergeCell ref="AF4:AG4"/>
    <mergeCell ref="AH4:AI4"/>
    <mergeCell ref="AJ4:AK4"/>
    <mergeCell ref="AL4:AM4"/>
    <mergeCell ref="P4:Q4"/>
    <mergeCell ref="R4:S4"/>
    <mergeCell ref="T4:U4"/>
    <mergeCell ref="V4:W4"/>
    <mergeCell ref="X4:Y4"/>
    <mergeCell ref="Z4:AA4"/>
    <mergeCell ref="H1:I1"/>
    <mergeCell ref="N2:O2"/>
    <mergeCell ref="F4:G4"/>
    <mergeCell ref="H4:I4"/>
    <mergeCell ref="J4:K4"/>
    <mergeCell ref="L4:M4"/>
    <mergeCell ref="N4:O4"/>
  </mergeCells>
  <hyperlinks>
    <hyperlink ref="O308" r:id="rId1" xr:uid="{73350B2D-4DFE-4139-AF6A-0CC26299FFDA}"/>
    <hyperlink ref="BE8" r:id="rId2" display="http://dor.mo.gov/business/sales/rates/2015/" xr:uid="{D8006B06-EAE0-44C1-9192-68EC5935EC5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Full list</vt:lpstr>
      <vt:lpstr>No VT, &gt;1 neighbor</vt:lpstr>
      <vt:lpstr>Data</vt:lpstr>
      <vt:lpstr>Data2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 Kleppner</dc:creator>
  <cp:lastModifiedBy>Sean Sheehan</cp:lastModifiedBy>
  <dcterms:created xsi:type="dcterms:W3CDTF">2020-09-21T12:51:50Z</dcterms:created>
  <dcterms:modified xsi:type="dcterms:W3CDTF">2020-10-20T18:42:17Z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20201020144210075</vt:lpwstr>
  </property>
</Properties>
</file>